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5240" windowHeight="8310" tabRatio="856" activeTab="1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Sheet1" sheetId="8" r:id="rId8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 Over Length 2</t>
        </r>
      </text>
    </comment>
    <comment ref="L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7.5 Feet not turned out on propulsive parts of breaststroke. Downward Dolphin kick</t>
        </r>
      </text>
    </comment>
    <comment ref="L5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One handed touch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T3</t>
        </r>
      </text>
    </comment>
    <comment ref="P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Alternating leg kick t2</t>
        </r>
      </text>
    </comment>
    <comment ref="H6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7.6 One handed touch on Breaststoke
</t>
        </r>
      </text>
    </comment>
  </commentList>
</comments>
</file>

<file path=xl/sharedStrings.xml><?xml version="1.0" encoding="utf-8"?>
<sst xmlns="http://schemas.openxmlformats.org/spreadsheetml/2006/main" count="1731" uniqueCount="415">
  <si>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</si>
  <si>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</si>
  <si>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</si>
  <si>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</si>
  <si>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</si>
  <si>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</si>
  <si>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</si>
  <si>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</si>
  <si>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</si>
  <si>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</si>
  <si>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</si>
  <si>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</si>
  <si>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</si>
  <si>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</si>
  <si>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</si>
  <si>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</si>
  <si>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</si>
  <si>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</si>
  <si>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</si>
  <si>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</si>
  <si>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</si>
  <si>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</si>
  <si>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</si>
  <si>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</si>
  <si>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</si>
  <si>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</si>
  <si>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</si>
  <si>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</si>
  <si>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</si>
  <si>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</si>
  <si>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</si>
  <si>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</si>
  <si>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</si>
  <si>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</si>
  <si>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</si>
  <si>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</si>
  <si>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</si>
  <si>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</si>
  <si>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</si>
  <si>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</si>
  <si>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</si>
  <si>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</si>
  <si>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</si>
  <si>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</si>
  <si>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</si>
  <si>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</si>
  <si>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</si>
  <si>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</si>
  <si>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</si>
  <si>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</si>
  <si>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</si>
  <si>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</si>
  <si>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</si>
  <si>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</si>
  <si>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</si>
  <si>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</si>
  <si>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</si>
  <si>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</si>
  <si>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</si>
  <si>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</si>
  <si>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</si>
  <si>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</si>
  <si>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</si>
  <si>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</si>
  <si>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</si>
  <si>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</si>
  <si>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</si>
  <si>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</si>
  <si>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</si>
  <si>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</si>
  <si>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</si>
  <si>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</si>
  <si>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</si>
  <si>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</si>
  <si>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</si>
  <si>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</si>
  <si>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</si>
  <si>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</si>
  <si>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</si>
  <si>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</si>
  <si>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</si>
  <si>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</si>
  <si>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</si>
  <si>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</si>
  <si>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</si>
  <si>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</si>
  <si>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</si>
  <si>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</si>
  <si>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</si>
  <si>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</si>
  <si>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</si>
  <si>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</si>
  <si>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</si>
  <si>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</si>
  <si>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</si>
  <si>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</si>
  <si>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</si>
  <si>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</si>
  <si>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</si>
  <si>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</si>
  <si>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</si>
  <si>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</si>
  <si>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</si>
  <si>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</si>
  <si>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</si>
  <si>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</si>
  <si>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</si>
  <si>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</si>
  <si>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</si>
  <si>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</si>
  <si>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</si>
  <si>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</si>
  <si>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</si>
  <si>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</si>
  <si>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</si>
  <si>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</si>
  <si>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</si>
  <si>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</si>
  <si>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</si>
  <si>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</si>
  <si>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</si>
  <si>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</si>
  <si>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</si>
  <si>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</si>
  <si>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</si>
  <si>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</si>
  <si>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</si>
  <si>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</si>
  <si>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</si>
  <si>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</si>
  <si>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</si>
  <si>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</si>
  <si>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</si>
  <si>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</si>
  <si>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</si>
  <si>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</si>
  <si>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</si>
  <si>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</si>
  <si>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</si>
  <si>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</si>
  <si>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</si>
  <si>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</si>
  <si>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</si>
  <si>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</si>
  <si>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</si>
  <si>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</si>
  <si>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</si>
  <si>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</si>
  <si>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</si>
  <si>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</si>
  <si>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</si>
  <si>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</si>
  <si>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</si>
  <si>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</si>
  <si>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</si>
  <si>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</si>
  <si>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</si>
  <si>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</si>
  <si>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</si>
  <si>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</si>
  <si>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</si>
  <si>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</si>
  <si>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</si>
  <si>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</si>
  <si>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</si>
  <si>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</si>
  <si>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</si>
  <si>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</si>
  <si>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</si>
  <si>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</si>
  <si>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</si>
  <si>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</si>
  <si>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</si>
  <si>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</si>
  <si>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</si>
  <si>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</si>
  <si>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</si>
  <si>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DNS</t>
  </si>
  <si>
    <t xml:space="preserve"> Sam Rowley</t>
  </si>
  <si>
    <t>2.21.56</t>
  </si>
  <si>
    <t>Northallerton</t>
  </si>
  <si>
    <t>Chloe Oliver</t>
  </si>
  <si>
    <t>Guisborough</t>
  </si>
  <si>
    <t>Stokesley</t>
  </si>
  <si>
    <t>Joseph Richards</t>
  </si>
  <si>
    <t>Saltburn &amp; Marske</t>
  </si>
  <si>
    <t>Hannah Prouse</t>
  </si>
  <si>
    <t>Time Only</t>
  </si>
  <si>
    <t>Kate Fraser</t>
  </si>
  <si>
    <t>Daniel Reacroft</t>
  </si>
  <si>
    <t>1.01.27</t>
  </si>
  <si>
    <t>Hannah Trowsdale</t>
  </si>
  <si>
    <t>Anna Betterton</t>
  </si>
  <si>
    <t>Carl Westwick</t>
  </si>
  <si>
    <t>Anna Morris</t>
  </si>
  <si>
    <t>Charlotte Sutherland</t>
  </si>
  <si>
    <t>Katie Gibson</t>
  </si>
  <si>
    <t>Joe Coates</t>
  </si>
  <si>
    <t>Ben O'Donovan</t>
  </si>
  <si>
    <t>Jak Miller</t>
  </si>
  <si>
    <t>Georgia Coates</t>
  </si>
  <si>
    <t>Curtis Farrier</t>
  </si>
  <si>
    <t>Dan Hill</t>
  </si>
  <si>
    <t>Alex Proffitt</t>
  </si>
  <si>
    <t>Piper Clements</t>
  </si>
  <si>
    <t>Thomas Pearson</t>
  </si>
  <si>
    <t>Amy Weeks</t>
  </si>
  <si>
    <t>Jake Blair</t>
  </si>
  <si>
    <t>Francesca Sutherland</t>
  </si>
  <si>
    <t>Olivia Troop</t>
  </si>
  <si>
    <t>Emma Fowler</t>
  </si>
  <si>
    <t>Mark Offiler</t>
  </si>
  <si>
    <t>Ella McNeill</t>
  </si>
  <si>
    <t>George Hardy</t>
  </si>
  <si>
    <t>Ruth Bowles</t>
  </si>
  <si>
    <t>Millie Poppitt</t>
  </si>
  <si>
    <t>Jess Ivin</t>
  </si>
  <si>
    <t>Alastair Thompson</t>
  </si>
  <si>
    <t>Adam Rowling</t>
  </si>
  <si>
    <t>Christopher Lowes</t>
  </si>
  <si>
    <t>Alice Cargill</t>
  </si>
  <si>
    <t>Sarah Dawson</t>
  </si>
  <si>
    <t>Emma Gettings</t>
  </si>
  <si>
    <t>Sam King</t>
  </si>
  <si>
    <t>Katie Hill</t>
  </si>
  <si>
    <t>Adam Birks</t>
  </si>
  <si>
    <t>Ben White</t>
  </si>
  <si>
    <t>Katie Thornton</t>
  </si>
  <si>
    <t>Early Takeover Length 3</t>
  </si>
  <si>
    <t>Saltburn Leisure Centre</t>
  </si>
  <si>
    <t>Eston</t>
  </si>
  <si>
    <t>24th January 2015</t>
  </si>
  <si>
    <t>1.08.66</t>
  </si>
  <si>
    <t>Gabriel Martin</t>
  </si>
  <si>
    <t>1.08.33</t>
  </si>
  <si>
    <t>Billie Cope</t>
  </si>
  <si>
    <t>Josh Prout</t>
  </si>
  <si>
    <t>Lloyd Byrne</t>
  </si>
  <si>
    <t>Ella Applegarth</t>
  </si>
  <si>
    <t>Tom Glass</t>
  </si>
  <si>
    <t>Eve Applegarth</t>
  </si>
  <si>
    <t>Frazer Byrne</t>
  </si>
  <si>
    <t>Leah Anderson</t>
  </si>
  <si>
    <t>Matthew Brudenell</t>
  </si>
  <si>
    <t>Chloe Prout</t>
  </si>
  <si>
    <t>Karen Coulter</t>
  </si>
  <si>
    <t>Darren Anderson</t>
  </si>
  <si>
    <t xml:space="preserve">Josh Prout </t>
  </si>
  <si>
    <t>Holly Craddy</t>
  </si>
  <si>
    <t>Spencer Jackson</t>
  </si>
  <si>
    <t>Beth Flower</t>
  </si>
  <si>
    <t>Libby Smart</t>
  </si>
  <si>
    <t>Erin Bunford</t>
  </si>
  <si>
    <t>Josh Coulter</t>
  </si>
  <si>
    <t>Grace Donovan</t>
  </si>
  <si>
    <t>Oliver Birkbeck</t>
  </si>
  <si>
    <t>Oliver Oxley</t>
  </si>
  <si>
    <t>Sophie Prout</t>
  </si>
  <si>
    <t>Matthew McCarthy</t>
  </si>
  <si>
    <t>Mikayla Brudenell</t>
  </si>
  <si>
    <t>Jake Archer</t>
  </si>
  <si>
    <t>Josh coulter</t>
  </si>
  <si>
    <t>Lucy Lochrane</t>
  </si>
  <si>
    <t>Ruby Ayres</t>
  </si>
  <si>
    <t>Jack Donovan</t>
  </si>
  <si>
    <t>Mathew McCarthy</t>
  </si>
  <si>
    <t>Luch Lochrane</t>
  </si>
  <si>
    <t>Samantha Brudenell</t>
  </si>
  <si>
    <t>Luke Allan</t>
  </si>
  <si>
    <t>Isabella brook</t>
  </si>
  <si>
    <t>Nick Woolley</t>
  </si>
  <si>
    <t>Annabel Cunningham</t>
  </si>
  <si>
    <t>Matthew Howden</t>
  </si>
  <si>
    <t>Georgia Stockdale</t>
  </si>
  <si>
    <t>Isabella Brook</t>
  </si>
  <si>
    <t>Simon Littlefair-Dryden</t>
  </si>
  <si>
    <t>Thomas Bennison</t>
  </si>
  <si>
    <t>Joshua Watson</t>
  </si>
  <si>
    <t>Luke Richardson</t>
  </si>
  <si>
    <t>Becky Poppitt</t>
  </si>
  <si>
    <t>Amy Birks</t>
  </si>
  <si>
    <t>Martyn Lowes</t>
  </si>
  <si>
    <t>Owen Massey</t>
  </si>
  <si>
    <t>Mia Harrison</t>
  </si>
  <si>
    <t>Hugh O'Hare</t>
  </si>
  <si>
    <t>Zoe Hill</t>
  </si>
  <si>
    <t>Jamie Bennison</t>
  </si>
  <si>
    <t>Joe Aldus</t>
  </si>
  <si>
    <t>Hugh O' Hare</t>
  </si>
  <si>
    <t>Linden Watson</t>
  </si>
  <si>
    <t>Paul Ross</t>
  </si>
  <si>
    <t>Amy Lawrenson</t>
  </si>
  <si>
    <t>Josh Clements</t>
  </si>
  <si>
    <t>Emelia Rhodes</t>
  </si>
  <si>
    <t>Ethan Clements</t>
  </si>
  <si>
    <t>Phoebe Jennings</t>
  </si>
  <si>
    <t>Adam Marley</t>
  </si>
  <si>
    <t>Haleigh Blair</t>
  </si>
  <si>
    <t>Amy Roberts</t>
  </si>
  <si>
    <t>Isobelle Troop</t>
  </si>
  <si>
    <t>Jack Atkinson</t>
  </si>
  <si>
    <t>Jessica Lynch</t>
  </si>
  <si>
    <t>Sophie Atkinson</t>
  </si>
  <si>
    <t>Sam Hill</t>
  </si>
  <si>
    <t>Sam Stott</t>
  </si>
  <si>
    <t>Joshua Clements</t>
  </si>
  <si>
    <t>Emily Simms</t>
  </si>
  <si>
    <t>Gemma Gardner</t>
  </si>
  <si>
    <t>Sam Rayner</t>
  </si>
  <si>
    <t>Maisy Hart</t>
  </si>
  <si>
    <t>Jacob Warwick</t>
  </si>
  <si>
    <t>Chloe Hunt</t>
  </si>
  <si>
    <t>Isaac Finn</t>
  </si>
  <si>
    <t>Yasmin Marshall</t>
  </si>
  <si>
    <t>Jack leggott</t>
  </si>
  <si>
    <t>Claire Meeks</t>
  </si>
  <si>
    <t>Louis Bishoprick</t>
  </si>
  <si>
    <t>Isabelle Meeks</t>
  </si>
  <si>
    <t>Greg Ient</t>
  </si>
  <si>
    <t>Lucy Gardner</t>
  </si>
  <si>
    <t>Olivia Atkinson</t>
  </si>
  <si>
    <t>Samuel Leggott</t>
  </si>
  <si>
    <t>Oliver Davison</t>
  </si>
  <si>
    <t>Isaac Murray</t>
  </si>
  <si>
    <t>Rebecca Wilkin</t>
  </si>
  <si>
    <t>James Wyllie</t>
  </si>
  <si>
    <t>Joe Richards</t>
  </si>
  <si>
    <t>Rachael Murray</t>
  </si>
  <si>
    <t>Nathan Warwick</t>
  </si>
  <si>
    <t>Amy Parker</t>
  </si>
  <si>
    <t>Gabby Mathers</t>
  </si>
  <si>
    <t>Josie Pattison</t>
  </si>
  <si>
    <t>Sam Rowley</t>
  </si>
  <si>
    <t>Daisy Grainge</t>
  </si>
  <si>
    <t>Madeleine Cann</t>
  </si>
  <si>
    <t>Travis Mclean</t>
  </si>
  <si>
    <t>Cameron Mathers</t>
  </si>
  <si>
    <t>Kate Stirling</t>
  </si>
  <si>
    <t>Maddy Cann</t>
  </si>
  <si>
    <t>Thomas Wyllie</t>
  </si>
  <si>
    <t>Travis McLean</t>
  </si>
  <si>
    <t>Noah Welford</t>
  </si>
  <si>
    <t>Jack Leggott</t>
  </si>
  <si>
    <t>Harriet Davison</t>
  </si>
  <si>
    <t>1.08.90</t>
  </si>
  <si>
    <t>1.08.88</t>
  </si>
  <si>
    <t>1.11.91</t>
  </si>
  <si>
    <t>1.06.93</t>
  </si>
  <si>
    <t>1.00.38</t>
  </si>
  <si>
    <t>1.02.06</t>
  </si>
  <si>
    <t>1.09.85</t>
  </si>
  <si>
    <t>1.09.74</t>
  </si>
  <si>
    <t>1.26.79</t>
  </si>
  <si>
    <t>1.03.96</t>
  </si>
  <si>
    <t>1.06.86</t>
  </si>
  <si>
    <t>1.04.86</t>
  </si>
  <si>
    <t>1.11.75</t>
  </si>
  <si>
    <t>1.14.47</t>
  </si>
  <si>
    <t>1.15.14</t>
  </si>
  <si>
    <t>1.19.73</t>
  </si>
  <si>
    <t>1.07.33</t>
  </si>
  <si>
    <t>1.06.88</t>
  </si>
  <si>
    <t>1.11.28</t>
  </si>
  <si>
    <t>1.15.43</t>
  </si>
  <si>
    <t>1.18.88</t>
  </si>
  <si>
    <t>1.14.71</t>
  </si>
  <si>
    <t>1.35.75</t>
  </si>
  <si>
    <t>1.29.87</t>
  </si>
  <si>
    <t>1.23.57</t>
  </si>
  <si>
    <t>1.12.23</t>
  </si>
  <si>
    <t>1.23.23</t>
  </si>
  <si>
    <t>1.31.55</t>
  </si>
  <si>
    <t>1.02.94</t>
  </si>
  <si>
    <t>1.02.73</t>
  </si>
  <si>
    <t>1.17.62</t>
  </si>
  <si>
    <t>1.01.79</t>
  </si>
  <si>
    <t>1.08.24</t>
  </si>
  <si>
    <t>1.09.88</t>
  </si>
  <si>
    <t>1.17.81</t>
  </si>
  <si>
    <t>1.07.46</t>
  </si>
  <si>
    <t>Early Takeover Length 2</t>
  </si>
  <si>
    <t>1.01.36</t>
  </si>
  <si>
    <t>1.00.81</t>
  </si>
  <si>
    <t>1.01.56</t>
  </si>
  <si>
    <t>1.00.66</t>
  </si>
  <si>
    <t>1.24.44</t>
  </si>
  <si>
    <t>1.23.77</t>
  </si>
  <si>
    <t>1.45.49</t>
  </si>
  <si>
    <t>1.18.44</t>
  </si>
  <si>
    <t>1.21.49</t>
  </si>
  <si>
    <t>1.17.87</t>
  </si>
  <si>
    <t>1.21.23</t>
  </si>
  <si>
    <t>7.5 Feet not turned out on propulsive parts of breaststroke. Downward Dolphin kick</t>
  </si>
  <si>
    <t>One Handed Touch</t>
  </si>
  <si>
    <t>1.04.36</t>
  </si>
  <si>
    <t>1.03.00</t>
  </si>
  <si>
    <t>1.13.82</t>
  </si>
  <si>
    <t>1.00.65</t>
  </si>
  <si>
    <t>1.05.83</t>
  </si>
  <si>
    <t>1.05.15</t>
  </si>
  <si>
    <t>1.36.34</t>
  </si>
  <si>
    <t>1.46.53</t>
  </si>
  <si>
    <t>1.49.85</t>
  </si>
  <si>
    <t>1.40.97</t>
  </si>
  <si>
    <t>1.26.27</t>
  </si>
  <si>
    <t>1.00.57</t>
  </si>
  <si>
    <t>1.05.78</t>
  </si>
  <si>
    <t>1.00.62</t>
  </si>
  <si>
    <t>1.03.67</t>
  </si>
  <si>
    <t>2.30.91</t>
  </si>
  <si>
    <t>2.30.99</t>
  </si>
  <si>
    <t>2.54.87</t>
  </si>
  <si>
    <t>2.39.49</t>
  </si>
  <si>
    <t>Josh Coulton</t>
  </si>
  <si>
    <t>Jamie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</si>
</sst>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10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2" fontId="80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86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wrapText="1"/>
    </xf>
    <xf numFmtId="172" fontId="0" fillId="0" borderId="40" xfId="0" applyNumberFormat="1" applyFont="1" applyBorder="1" applyAlignment="1">
      <alignment horizontal="centerContinuous"/>
    </xf>
    <xf numFmtId="172" fontId="0" fillId="0" borderId="41" xfId="0" applyNumberFormat="1" applyFont="1" applyBorder="1" applyAlignment="1">
      <alignment horizontal="centerContinuous"/>
    </xf>
    <xf numFmtId="172" fontId="18" fillId="0" borderId="45" xfId="0" applyNumberFormat="1" applyFont="1" applyBorder="1" applyAlignment="1">
      <alignment horizontal="centerContinuous"/>
    </xf>
    <xf numFmtId="172" fontId="18" fillId="0" borderId="42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1" fontId="16" fillId="0" borderId="31" xfId="0" applyNumberFormat="1" applyFont="1" applyFill="1" applyBorder="1" applyAlignment="1" applyProtection="1">
      <alignment horizontal="center"/>
      <protection locked="0"/>
    </xf>
    <xf numFmtId="179" fontId="13" fillId="0" borderId="31" xfId="0" applyNumberFormat="1" applyFont="1" applyFill="1" applyBorder="1" applyAlignment="1" applyProtection="1">
      <alignment horizontal="center"/>
      <protection locked="0"/>
    </xf>
    <xf numFmtId="179" fontId="14" fillId="0" borderId="31" xfId="0" applyNumberFormat="1" applyFont="1" applyFill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 applyProtection="1">
      <alignment/>
      <protection locked="0"/>
    </xf>
    <xf numFmtId="0" fontId="0" fillId="0" borderId="0" xfId="57" applyNumberFormat="1" applyFill="1" applyBorder="1" applyAlignment="1" applyProtection="1">
      <alignment/>
      <protection locked="0"/>
    </xf>
    <xf numFmtId="0" fontId="0" fillId="0" borderId="0" xfId="57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0" fontId="88" fillId="0" borderId="14" xfId="0" applyFont="1" applyFill="1" applyBorder="1" applyAlignment="1">
      <alignment wrapText="1"/>
    </xf>
    <xf numFmtId="0" fontId="89" fillId="0" borderId="0" xfId="0" applyFont="1" applyFill="1" applyAlignment="1">
      <alignment/>
    </xf>
    <xf numFmtId="2" fontId="90" fillId="0" borderId="0" xfId="0" applyNumberFormat="1" applyFont="1" applyFill="1" applyBorder="1" applyAlignment="1">
      <alignment/>
    </xf>
    <xf numFmtId="2" fontId="91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58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4" fillId="0" borderId="10" xfId="0" applyNumberFormat="1" applyFont="1" applyFill="1" applyBorder="1" applyAlignment="1" applyProtection="1">
      <alignment horizontal="center"/>
      <protection locked="0"/>
    </xf>
    <xf numFmtId="1" fontId="14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13" fillId="0" borderId="48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/>
    </xf>
    <xf numFmtId="0" fontId="90" fillId="0" borderId="0" xfId="0" applyFont="1" applyFill="1" applyAlignment="1">
      <alignment horizontal="left"/>
    </xf>
    <xf numFmtId="0" fontId="93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179" fontId="91" fillId="0" borderId="10" xfId="0" applyNumberFormat="1" applyFont="1" applyFill="1" applyBorder="1" applyAlignment="1" applyProtection="1">
      <alignment horizontal="center"/>
      <protection locked="0"/>
    </xf>
    <xf numFmtId="2" fontId="90" fillId="0" borderId="0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 horizontal="left"/>
    </xf>
    <xf numFmtId="0" fontId="96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23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/>
    </xf>
    <xf numFmtId="0" fontId="23" fillId="0" borderId="58" xfId="0" applyFont="1" applyFill="1" applyBorder="1" applyAlignment="1">
      <alignment/>
    </xf>
    <xf numFmtId="184" fontId="2" fillId="0" borderId="59" xfId="0" applyNumberFormat="1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184" fontId="2" fillId="0" borderId="58" xfId="0" applyNumberFormat="1" applyFont="1" applyFill="1" applyBorder="1" applyAlignment="1">
      <alignment/>
    </xf>
    <xf numFmtId="0" fontId="2" fillId="0" borderId="58" xfId="0" applyFont="1" applyFill="1" applyBorder="1" applyAlignment="1">
      <alignment/>
    </xf>
    <xf numFmtId="2" fontId="2" fillId="0" borderId="58" xfId="0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58" xfId="0" applyNumberFormat="1" applyFont="1" applyFill="1" applyBorder="1" applyAlignment="1" quotePrefix="1">
      <alignment horizontal="right"/>
    </xf>
    <xf numFmtId="185" fontId="2" fillId="0" borderId="58" xfId="0" applyNumberFormat="1" applyFont="1" applyFill="1" applyBorder="1" applyAlignment="1">
      <alignment horizontal="right"/>
    </xf>
    <xf numFmtId="185" fontId="2" fillId="0" borderId="58" xfId="0" applyNumberFormat="1" applyFont="1" applyFill="1" applyBorder="1" applyAlignment="1" quotePrefix="1">
      <alignment horizontal="right"/>
    </xf>
    <xf numFmtId="0" fontId="2" fillId="0" borderId="58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3" fillId="0" borderId="62" xfId="0" applyFont="1" applyFill="1" applyBorder="1" applyAlignment="1">
      <alignment horizontal="center"/>
    </xf>
    <xf numFmtId="0" fontId="23" fillId="0" borderId="63" xfId="0" applyFont="1" applyFill="1" applyBorder="1" applyAlignment="1">
      <alignment/>
    </xf>
    <xf numFmtId="0" fontId="23" fillId="0" borderId="63" xfId="0" applyFont="1" applyFill="1" applyBorder="1" applyAlignment="1">
      <alignment horizontal="center"/>
    </xf>
    <xf numFmtId="0" fontId="23" fillId="0" borderId="64" xfId="0" applyFont="1" applyFill="1" applyBorder="1" applyAlignment="1">
      <alignment/>
    </xf>
    <xf numFmtId="0" fontId="23" fillId="0" borderId="65" xfId="0" applyFont="1" applyFill="1" applyBorder="1" applyAlignment="1">
      <alignment/>
    </xf>
    <xf numFmtId="184" fontId="2" fillId="0" borderId="66" xfId="0" applyNumberFormat="1" applyFont="1" applyFill="1" applyBorder="1" applyAlignment="1">
      <alignment/>
    </xf>
    <xf numFmtId="184" fontId="2" fillId="0" borderId="64" xfId="0" applyNumberFormat="1" applyFont="1" applyFill="1" applyBorder="1" applyAlignment="1">
      <alignment/>
    </xf>
    <xf numFmtId="184" fontId="2" fillId="0" borderId="65" xfId="0" applyNumberFormat="1" applyFont="1" applyFill="1" applyBorder="1" applyAlignment="1">
      <alignment/>
    </xf>
    <xf numFmtId="0" fontId="2" fillId="0" borderId="65" xfId="0" applyFont="1" applyFill="1" applyBorder="1" applyAlignment="1">
      <alignment/>
    </xf>
    <xf numFmtId="2" fontId="2" fillId="0" borderId="6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3" fillId="0" borderId="10" xfId="0" applyFont="1" applyFill="1" applyBorder="1" applyAlignment="1" applyProtection="1">
      <alignment/>
      <protection/>
    </xf>
    <xf numFmtId="0" fontId="23" fillId="0" borderId="26" xfId="0" applyFont="1" applyFill="1" applyBorder="1" applyAlignment="1" applyProtection="1">
      <alignment/>
      <protection/>
    </xf>
    <xf numFmtId="0" fontId="97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>
      <alignment/>
    </xf>
    <xf numFmtId="2" fontId="92" fillId="0" borderId="10" xfId="0" applyNumberFormat="1" applyFont="1" applyFill="1" applyBorder="1" applyAlignment="1">
      <alignment horizontal="center"/>
    </xf>
    <xf numFmtId="179" fontId="92" fillId="0" borderId="10" xfId="0" applyNumberFormat="1" applyFont="1" applyFill="1" applyBorder="1" applyAlignment="1" applyProtection="1">
      <alignment horizontal="center"/>
      <protection locked="0"/>
    </xf>
    <xf numFmtId="2" fontId="98" fillId="0" borderId="31" xfId="0" applyNumberFormat="1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/>
    </xf>
    <xf numFmtId="0" fontId="99" fillId="0" borderId="26" xfId="0" applyFont="1" applyFill="1" applyBorder="1" applyAlignment="1" applyProtection="1">
      <alignment/>
      <protection locked="0"/>
    </xf>
    <xf numFmtId="1" fontId="92" fillId="0" borderId="0" xfId="0" applyNumberFormat="1" applyFont="1" applyFill="1" applyBorder="1" applyAlignment="1">
      <alignment horizontal="center"/>
    </xf>
    <xf numFmtId="1" fontId="92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 applyProtection="1">
      <alignment/>
      <protection locked="0"/>
    </xf>
    <xf numFmtId="2" fontId="92" fillId="0" borderId="10" xfId="0" applyNumberFormat="1" applyFont="1" applyFill="1" applyBorder="1" applyAlignment="1" applyProtection="1">
      <alignment horizontal="center"/>
      <protection locked="0"/>
    </xf>
    <xf numFmtId="0" fontId="99" fillId="0" borderId="31" xfId="0" applyFont="1" applyFill="1" applyBorder="1" applyAlignment="1" applyProtection="1">
      <alignment/>
      <protection locked="0"/>
    </xf>
    <xf numFmtId="1" fontId="92" fillId="0" borderId="10" xfId="0" applyNumberFormat="1" applyFont="1" applyFill="1" applyBorder="1" applyAlignment="1" applyProtection="1">
      <alignment horizontal="center"/>
      <protection locked="0"/>
    </xf>
    <xf numFmtId="2" fontId="92" fillId="0" borderId="0" xfId="0" applyNumberFormat="1" applyFont="1" applyFill="1" applyBorder="1" applyAlignment="1">
      <alignment horizontal="center"/>
    </xf>
    <xf numFmtId="0" fontId="100" fillId="0" borderId="10" xfId="0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93" fillId="0" borderId="25" xfId="0" applyNumberFormat="1" applyFont="1" applyFill="1" applyBorder="1" applyAlignment="1">
      <alignment horizontal="center" wrapText="1"/>
    </xf>
    <xf numFmtId="2" fontId="93" fillId="0" borderId="12" xfId="0" applyNumberFormat="1" applyFont="1" applyFill="1" applyBorder="1" applyAlignment="1">
      <alignment horizontal="center" wrapText="1"/>
    </xf>
    <xf numFmtId="2" fontId="35" fillId="0" borderId="13" xfId="0" applyNumberFormat="1" applyFont="1" applyFill="1" applyBorder="1" applyAlignment="1">
      <alignment horizontal="center" wrapText="1"/>
    </xf>
    <xf numFmtId="2" fontId="35" fillId="0" borderId="0" xfId="0" applyNumberFormat="1" applyFont="1" applyFill="1" applyBorder="1" applyAlignment="1">
      <alignment horizontal="center" wrapText="1"/>
    </xf>
    <xf numFmtId="1" fontId="0" fillId="0" borderId="71" xfId="0" applyNumberFormat="1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wrapText="1"/>
    </xf>
    <xf numFmtId="0" fontId="88" fillId="0" borderId="14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16</c:v>
                </c:pt>
                <c:pt idx="1">
                  <c:v>23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20</c:v>
                </c:pt>
                <c:pt idx="1">
                  <c:v>21</c:v>
                </c:pt>
                <c:pt idx="2">
                  <c:v>19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43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25</c:v>
                </c:pt>
                <c:pt idx="1">
                  <c:v>13</c:v>
                </c:pt>
                <c:pt idx="2">
                  <c:v>14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4391298"/>
        <c:axId val="19759635"/>
        <c:axId val="43618988"/>
      </c:bar3D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er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4">
      <pane ySplit="2070" topLeftCell="A77" activePane="bottomLeft" state="split"/>
      <selection pane="topLeft" activeCell="G2" sqref="G2"/>
      <selection pane="bottomLeft" activeCell="C75" sqref="C75"/>
    </sheetView>
  </sheetViews>
  <sheetFormatPr defaultColWidth="9.140625" defaultRowHeight="12.75"/>
  <cols>
    <col min="1" max="1" width="3.140625" style="1" customWidth="1"/>
    <col min="2" max="2" width="17.8515625" style="52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68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68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68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68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0"/>
      <c r="C1" s="16"/>
      <c r="D1" s="16"/>
      <c r="E1" s="16"/>
      <c r="F1" s="65"/>
      <c r="G1" s="16"/>
      <c r="H1" s="16"/>
      <c r="I1" s="16"/>
      <c r="J1" s="69"/>
      <c r="K1" s="17"/>
      <c r="L1" s="16"/>
      <c r="M1" s="18"/>
      <c r="N1" s="65"/>
      <c r="O1" s="16"/>
      <c r="P1" s="16"/>
      <c r="Q1" s="16"/>
      <c r="R1" s="65"/>
    </row>
    <row r="2" spans="1:18" ht="28.5" customHeight="1">
      <c r="A2" s="10"/>
      <c r="B2" s="50"/>
      <c r="C2" s="16"/>
      <c r="D2" s="16"/>
      <c r="E2" s="16"/>
      <c r="F2" s="65"/>
      <c r="G2" s="16"/>
      <c r="H2" s="16"/>
      <c r="I2" s="16"/>
      <c r="J2" s="69"/>
      <c r="K2" s="16"/>
      <c r="L2" s="16"/>
      <c r="M2" s="16"/>
      <c r="N2" s="65"/>
      <c r="O2" s="16"/>
      <c r="P2" s="16"/>
      <c r="Q2" s="16"/>
      <c r="R2" s="65"/>
    </row>
    <row r="3" spans="2:12" ht="16.5" customHeight="1">
      <c r="B3" s="97" t="s">
        <v>125</v>
      </c>
      <c r="C3" s="112" t="s">
        <v>229</v>
      </c>
      <c r="J3" s="298" t="s">
        <v>126</v>
      </c>
      <c r="K3" s="298"/>
      <c r="L3" s="113" t="s">
        <v>231</v>
      </c>
    </row>
    <row r="4" spans="2:3" ht="16.5" customHeight="1" thickBot="1">
      <c r="B4" s="97"/>
      <c r="C4" s="98"/>
    </row>
    <row r="5" spans="1:18" s="4" customFormat="1" ht="15" thickBot="1">
      <c r="A5" s="302" t="s">
        <v>1</v>
      </c>
      <c r="B5" s="303"/>
      <c r="C5" s="304" t="s">
        <v>185</v>
      </c>
      <c r="D5" s="305"/>
      <c r="E5" s="305"/>
      <c r="F5" s="306"/>
      <c r="G5" s="304" t="s">
        <v>180</v>
      </c>
      <c r="H5" s="305"/>
      <c r="I5" s="305"/>
      <c r="J5" s="306"/>
      <c r="K5" s="304" t="s">
        <v>230</v>
      </c>
      <c r="L5" s="305"/>
      <c r="M5" s="305"/>
      <c r="N5" s="306"/>
      <c r="O5" s="299" t="s">
        <v>183</v>
      </c>
      <c r="P5" s="300"/>
      <c r="Q5" s="300"/>
      <c r="R5" s="301"/>
    </row>
    <row r="6" spans="1:18" s="5" customFormat="1" ht="13.5" thickBot="1">
      <c r="A6" s="161"/>
      <c r="B6" s="162"/>
      <c r="C6" s="163" t="s">
        <v>2</v>
      </c>
      <c r="D6" s="164"/>
      <c r="E6" s="164"/>
      <c r="F6" s="165"/>
      <c r="G6" s="163" t="s">
        <v>3</v>
      </c>
      <c r="H6" s="164"/>
      <c r="I6" s="164"/>
      <c r="J6" s="165"/>
      <c r="K6" s="163" t="s">
        <v>4</v>
      </c>
      <c r="L6" s="164"/>
      <c r="M6" s="164"/>
      <c r="N6" s="165"/>
      <c r="O6" s="163" t="s">
        <v>5</v>
      </c>
      <c r="P6" s="164"/>
      <c r="Q6" s="164"/>
      <c r="R6" s="166"/>
    </row>
    <row r="7" spans="1:18" ht="0.75" customHeight="1" hidden="1" thickBot="1">
      <c r="A7" s="22"/>
      <c r="B7" s="57"/>
      <c r="C7" s="30"/>
      <c r="D7" s="12"/>
      <c r="E7" s="12"/>
      <c r="F7" s="62"/>
      <c r="G7" s="30"/>
      <c r="H7" s="12"/>
      <c r="I7" s="12"/>
      <c r="J7" s="62"/>
      <c r="K7" s="30"/>
      <c r="L7" s="12"/>
      <c r="M7" s="12"/>
      <c r="N7" s="62"/>
      <c r="O7" s="30"/>
      <c r="P7" s="12"/>
      <c r="Q7" s="12"/>
      <c r="R7" s="31"/>
    </row>
    <row r="8" spans="1:21" ht="62.25" customHeight="1">
      <c r="A8" s="23"/>
      <c r="B8" s="64"/>
      <c r="C8" s="33" t="s">
        <v>6</v>
      </c>
      <c r="D8" s="7" t="s">
        <v>7</v>
      </c>
      <c r="E8" s="6" t="s">
        <v>8</v>
      </c>
      <c r="F8" s="66" t="s">
        <v>9</v>
      </c>
      <c r="G8" s="33" t="s">
        <v>6</v>
      </c>
      <c r="H8" s="7" t="s">
        <v>7</v>
      </c>
      <c r="I8" s="6" t="s">
        <v>8</v>
      </c>
      <c r="J8" s="66" t="s">
        <v>9</v>
      </c>
      <c r="K8" s="33" t="s">
        <v>6</v>
      </c>
      <c r="L8" s="7" t="s">
        <v>7</v>
      </c>
      <c r="M8" s="6" t="s">
        <v>8</v>
      </c>
      <c r="N8" s="66" t="s">
        <v>9</v>
      </c>
      <c r="O8" s="33" t="s">
        <v>6</v>
      </c>
      <c r="P8" s="7" t="s">
        <v>7</v>
      </c>
      <c r="Q8" s="6" t="s">
        <v>8</v>
      </c>
      <c r="R8" s="70" t="s">
        <v>9</v>
      </c>
      <c r="T8" s="114" t="s">
        <v>127</v>
      </c>
      <c r="U8" s="115" t="s">
        <v>12</v>
      </c>
    </row>
    <row r="9" spans="1:21" ht="24.75" customHeight="1">
      <c r="A9" s="24">
        <v>1</v>
      </c>
      <c r="B9" s="53" t="s">
        <v>24</v>
      </c>
      <c r="C9" s="61">
        <v>1</v>
      </c>
      <c r="D9" s="59">
        <v>35.78</v>
      </c>
      <c r="E9" s="60">
        <f aca="true" t="shared" si="0" ref="E9:E40">VLOOKUP(C9,position,2,TRUE)</f>
        <v>4</v>
      </c>
      <c r="F9" s="63">
        <f>E9</f>
        <v>4</v>
      </c>
      <c r="G9" s="61">
        <v>3</v>
      </c>
      <c r="H9" s="59">
        <v>38.48</v>
      </c>
      <c r="I9" s="60">
        <f aca="true" t="shared" si="1" ref="I9:I40">VLOOKUP(G9,position,2,TRUE)</f>
        <v>2</v>
      </c>
      <c r="J9" s="63">
        <f>I9</f>
        <v>2</v>
      </c>
      <c r="K9" s="61">
        <v>4</v>
      </c>
      <c r="L9" s="59">
        <v>39.26</v>
      </c>
      <c r="M9" s="60">
        <f aca="true" t="shared" si="2" ref="M9:M40">VLOOKUP(K9,position,2,TRUE)</f>
        <v>1</v>
      </c>
      <c r="N9" s="63">
        <f>M9</f>
        <v>1</v>
      </c>
      <c r="O9" s="61">
        <v>2</v>
      </c>
      <c r="P9" s="59">
        <v>37.78</v>
      </c>
      <c r="Q9" s="60">
        <f aca="true" t="shared" si="3" ref="Q9:Q40">VLOOKUP(O9,position,2,TRUE)</f>
        <v>3</v>
      </c>
      <c r="R9" s="167">
        <f>Q9</f>
        <v>3</v>
      </c>
      <c r="T9" s="116">
        <v>1</v>
      </c>
      <c r="U9" s="117">
        <v>4</v>
      </c>
    </row>
    <row r="10" spans="1:21" ht="24.75" customHeight="1">
      <c r="A10" s="24">
        <v>2</v>
      </c>
      <c r="B10" s="53" t="s">
        <v>82</v>
      </c>
      <c r="C10" s="61">
        <v>3</v>
      </c>
      <c r="D10" s="59">
        <v>32.41</v>
      </c>
      <c r="E10" s="60">
        <f t="shared" si="0"/>
        <v>2</v>
      </c>
      <c r="F10" s="63">
        <f>F9+E10</f>
        <v>6</v>
      </c>
      <c r="G10" s="61">
        <v>2</v>
      </c>
      <c r="H10" s="59">
        <v>31.6</v>
      </c>
      <c r="I10" s="60">
        <f t="shared" si="1"/>
        <v>3</v>
      </c>
      <c r="J10" s="63">
        <f>J9+I10</f>
        <v>5</v>
      </c>
      <c r="K10" s="61">
        <v>4</v>
      </c>
      <c r="L10" s="59">
        <v>36.77</v>
      </c>
      <c r="M10" s="60">
        <f t="shared" si="2"/>
        <v>1</v>
      </c>
      <c r="N10" s="63">
        <f>N9+M10</f>
        <v>2</v>
      </c>
      <c r="O10" s="61">
        <v>1</v>
      </c>
      <c r="P10" s="59">
        <v>31.58</v>
      </c>
      <c r="Q10" s="60">
        <f t="shared" si="3"/>
        <v>4</v>
      </c>
      <c r="R10" s="167">
        <f>R9+Q10</f>
        <v>7</v>
      </c>
      <c r="T10" s="116">
        <v>2</v>
      </c>
      <c r="U10" s="117">
        <v>3</v>
      </c>
    </row>
    <row r="11" spans="1:21" ht="24.75" customHeight="1">
      <c r="A11" s="25">
        <v>3</v>
      </c>
      <c r="B11" s="53" t="s">
        <v>25</v>
      </c>
      <c r="C11" s="61">
        <v>3</v>
      </c>
      <c r="D11" s="59">
        <v>44.56</v>
      </c>
      <c r="E11" s="60">
        <f t="shared" si="0"/>
        <v>2</v>
      </c>
      <c r="F11" s="63">
        <f aca="true" t="shared" si="4" ref="F11:F69">F10+E11</f>
        <v>8</v>
      </c>
      <c r="G11" s="61">
        <v>2</v>
      </c>
      <c r="H11" s="59">
        <v>42</v>
      </c>
      <c r="I11" s="60">
        <f t="shared" si="1"/>
        <v>3</v>
      </c>
      <c r="J11" s="63">
        <f aca="true" t="shared" si="5" ref="J11:J69">J10+I11</f>
        <v>8</v>
      </c>
      <c r="K11" s="61" t="s">
        <v>177</v>
      </c>
      <c r="L11" s="59" t="s">
        <v>177</v>
      </c>
      <c r="M11" s="60">
        <f t="shared" si="2"/>
        <v>0</v>
      </c>
      <c r="N11" s="63">
        <f aca="true" t="shared" si="6" ref="N11:N69">N10+M11</f>
        <v>2</v>
      </c>
      <c r="O11" s="61">
        <v>1</v>
      </c>
      <c r="P11" s="59">
        <v>36.09</v>
      </c>
      <c r="Q11" s="60">
        <f t="shared" si="3"/>
        <v>4</v>
      </c>
      <c r="R11" s="167">
        <f aca="true" t="shared" si="7" ref="R11:R69">R10+Q11</f>
        <v>11</v>
      </c>
      <c r="T11" s="116">
        <v>3</v>
      </c>
      <c r="U11" s="117">
        <v>2</v>
      </c>
    </row>
    <row r="12" spans="1:21" ht="24.75" customHeight="1">
      <c r="A12" s="25">
        <v>4</v>
      </c>
      <c r="B12" s="53" t="s">
        <v>26</v>
      </c>
      <c r="C12" s="61">
        <v>2</v>
      </c>
      <c r="D12" s="59">
        <v>43.56</v>
      </c>
      <c r="E12" s="60">
        <f t="shared" si="0"/>
        <v>3</v>
      </c>
      <c r="F12" s="63">
        <f t="shared" si="4"/>
        <v>11</v>
      </c>
      <c r="G12" s="61">
        <v>1</v>
      </c>
      <c r="H12" s="59">
        <v>42.19</v>
      </c>
      <c r="I12" s="60">
        <f t="shared" si="1"/>
        <v>4</v>
      </c>
      <c r="J12" s="63">
        <f t="shared" si="5"/>
        <v>12</v>
      </c>
      <c r="K12" s="61">
        <v>4</v>
      </c>
      <c r="L12" s="59">
        <v>48.93</v>
      </c>
      <c r="M12" s="60">
        <f t="shared" si="2"/>
        <v>1</v>
      </c>
      <c r="N12" s="63">
        <f t="shared" si="6"/>
        <v>3</v>
      </c>
      <c r="O12" s="61">
        <v>3</v>
      </c>
      <c r="P12" s="59">
        <v>44.29</v>
      </c>
      <c r="Q12" s="60">
        <f t="shared" si="3"/>
        <v>2</v>
      </c>
      <c r="R12" s="167">
        <f t="shared" si="7"/>
        <v>13</v>
      </c>
      <c r="T12" s="116">
        <v>4</v>
      </c>
      <c r="U12" s="117">
        <v>1</v>
      </c>
    </row>
    <row r="13" spans="1:21" ht="24.75" customHeight="1">
      <c r="A13" s="25">
        <v>5</v>
      </c>
      <c r="B13" s="53" t="s">
        <v>27</v>
      </c>
      <c r="C13" s="61">
        <v>1</v>
      </c>
      <c r="D13" s="59">
        <v>40.84</v>
      </c>
      <c r="E13" s="60">
        <f t="shared" si="0"/>
        <v>4</v>
      </c>
      <c r="F13" s="63">
        <f t="shared" si="4"/>
        <v>15</v>
      </c>
      <c r="G13" s="61">
        <v>3</v>
      </c>
      <c r="H13" s="59">
        <v>41.19</v>
      </c>
      <c r="I13" s="60">
        <f t="shared" si="1"/>
        <v>2</v>
      </c>
      <c r="J13" s="63">
        <f t="shared" si="5"/>
        <v>14</v>
      </c>
      <c r="K13" s="61">
        <v>4</v>
      </c>
      <c r="L13" s="59">
        <v>42.83</v>
      </c>
      <c r="M13" s="60">
        <f t="shared" si="2"/>
        <v>1</v>
      </c>
      <c r="N13" s="63">
        <f t="shared" si="6"/>
        <v>4</v>
      </c>
      <c r="O13" s="61">
        <v>2</v>
      </c>
      <c r="P13" s="59">
        <v>41.14</v>
      </c>
      <c r="Q13" s="60">
        <f t="shared" si="3"/>
        <v>3</v>
      </c>
      <c r="R13" s="167">
        <f t="shared" si="7"/>
        <v>16</v>
      </c>
      <c r="T13" s="116" t="s">
        <v>177</v>
      </c>
      <c r="U13" s="117">
        <v>0</v>
      </c>
    </row>
    <row r="14" spans="1:21" ht="24.75" customHeight="1">
      <c r="A14" s="25">
        <v>6</v>
      </c>
      <c r="B14" s="53" t="s">
        <v>28</v>
      </c>
      <c r="C14" s="61">
        <v>1</v>
      </c>
      <c r="D14" s="59">
        <v>36.94</v>
      </c>
      <c r="E14" s="60">
        <f t="shared" si="0"/>
        <v>4</v>
      </c>
      <c r="F14" s="63">
        <f t="shared" si="4"/>
        <v>19</v>
      </c>
      <c r="G14" s="61">
        <v>2</v>
      </c>
      <c r="H14" s="59">
        <v>37.39</v>
      </c>
      <c r="I14" s="60">
        <f t="shared" si="1"/>
        <v>3</v>
      </c>
      <c r="J14" s="63">
        <f t="shared" si="5"/>
        <v>17</v>
      </c>
      <c r="K14" s="61">
        <v>4</v>
      </c>
      <c r="L14" s="59">
        <v>43.4</v>
      </c>
      <c r="M14" s="60">
        <f t="shared" si="2"/>
        <v>1</v>
      </c>
      <c r="N14" s="63">
        <f t="shared" si="6"/>
        <v>5</v>
      </c>
      <c r="O14" s="61">
        <v>3</v>
      </c>
      <c r="P14" s="59">
        <v>37.81</v>
      </c>
      <c r="Q14" s="60">
        <f t="shared" si="3"/>
        <v>2</v>
      </c>
      <c r="R14" s="167">
        <f t="shared" si="7"/>
        <v>18</v>
      </c>
      <c r="T14" s="116" t="s">
        <v>14</v>
      </c>
      <c r="U14" s="117">
        <v>0</v>
      </c>
    </row>
    <row r="15" spans="1:21" ht="24.75" customHeight="1">
      <c r="A15" s="25">
        <v>7</v>
      </c>
      <c r="B15" s="53" t="s">
        <v>29</v>
      </c>
      <c r="C15" s="61">
        <v>2</v>
      </c>
      <c r="D15" s="59">
        <v>18.33</v>
      </c>
      <c r="E15" s="60">
        <f t="shared" si="0"/>
        <v>3</v>
      </c>
      <c r="F15" s="63">
        <f t="shared" si="4"/>
        <v>22</v>
      </c>
      <c r="G15" s="61">
        <v>1</v>
      </c>
      <c r="H15" s="59">
        <v>16.73</v>
      </c>
      <c r="I15" s="60">
        <f t="shared" si="1"/>
        <v>4</v>
      </c>
      <c r="J15" s="63">
        <f t="shared" si="5"/>
        <v>21</v>
      </c>
      <c r="K15" s="61">
        <v>3</v>
      </c>
      <c r="L15" s="59">
        <v>19.48</v>
      </c>
      <c r="M15" s="60">
        <f t="shared" si="2"/>
        <v>2</v>
      </c>
      <c r="N15" s="63">
        <f t="shared" si="6"/>
        <v>7</v>
      </c>
      <c r="O15" s="61">
        <v>4</v>
      </c>
      <c r="P15" s="59">
        <v>19.52</v>
      </c>
      <c r="Q15" s="60">
        <f t="shared" si="3"/>
        <v>1</v>
      </c>
      <c r="R15" s="167">
        <f t="shared" si="7"/>
        <v>19</v>
      </c>
      <c r="T15" s="116" t="s">
        <v>13</v>
      </c>
      <c r="U15" s="117">
        <v>0</v>
      </c>
    </row>
    <row r="16" spans="1:21" ht="24.75" customHeight="1" thickBot="1">
      <c r="A16" s="25">
        <v>8</v>
      </c>
      <c r="B16" s="53" t="s">
        <v>30</v>
      </c>
      <c r="C16" s="61">
        <v>3</v>
      </c>
      <c r="D16" s="59">
        <v>20.9</v>
      </c>
      <c r="E16" s="60">
        <f t="shared" si="0"/>
        <v>2</v>
      </c>
      <c r="F16" s="63">
        <f t="shared" si="4"/>
        <v>24</v>
      </c>
      <c r="G16" s="61">
        <v>1</v>
      </c>
      <c r="H16" s="59">
        <v>17.54</v>
      </c>
      <c r="I16" s="60">
        <f t="shared" si="1"/>
        <v>4</v>
      </c>
      <c r="J16" s="63">
        <f t="shared" si="5"/>
        <v>25</v>
      </c>
      <c r="K16" s="61">
        <v>2</v>
      </c>
      <c r="L16" s="59">
        <v>20.33</v>
      </c>
      <c r="M16" s="60">
        <f t="shared" si="2"/>
        <v>3</v>
      </c>
      <c r="N16" s="63">
        <f t="shared" si="6"/>
        <v>10</v>
      </c>
      <c r="O16" s="61">
        <v>4</v>
      </c>
      <c r="P16" s="59">
        <v>21.11</v>
      </c>
      <c r="Q16" s="60">
        <f t="shared" si="3"/>
        <v>1</v>
      </c>
      <c r="R16" s="167">
        <f t="shared" si="7"/>
        <v>20</v>
      </c>
      <c r="T16" s="118" t="s">
        <v>16</v>
      </c>
      <c r="U16" s="119">
        <v>0</v>
      </c>
    </row>
    <row r="17" spans="1:18" ht="24.75" customHeight="1">
      <c r="A17" s="25">
        <v>9</v>
      </c>
      <c r="B17" s="53" t="s">
        <v>31</v>
      </c>
      <c r="C17" s="61">
        <v>3</v>
      </c>
      <c r="D17" s="59">
        <v>39.99</v>
      </c>
      <c r="E17" s="60">
        <f t="shared" si="0"/>
        <v>2</v>
      </c>
      <c r="F17" s="63">
        <f t="shared" si="4"/>
        <v>26</v>
      </c>
      <c r="G17" s="61">
        <v>2</v>
      </c>
      <c r="H17" s="59">
        <v>37.5</v>
      </c>
      <c r="I17" s="60">
        <f t="shared" si="1"/>
        <v>3</v>
      </c>
      <c r="J17" s="63">
        <f t="shared" si="5"/>
        <v>28</v>
      </c>
      <c r="K17" s="61">
        <v>4</v>
      </c>
      <c r="L17" s="59">
        <v>40.92</v>
      </c>
      <c r="M17" s="60">
        <f t="shared" si="2"/>
        <v>1</v>
      </c>
      <c r="N17" s="63">
        <f t="shared" si="6"/>
        <v>11</v>
      </c>
      <c r="O17" s="61">
        <v>1</v>
      </c>
      <c r="P17" s="59">
        <v>35.71</v>
      </c>
      <c r="Q17" s="60">
        <f t="shared" si="3"/>
        <v>4</v>
      </c>
      <c r="R17" s="167">
        <f t="shared" si="7"/>
        <v>24</v>
      </c>
    </row>
    <row r="18" spans="1:18" ht="24.75" customHeight="1">
      <c r="A18" s="25">
        <v>10</v>
      </c>
      <c r="B18" s="79" t="s">
        <v>85</v>
      </c>
      <c r="C18" s="61">
        <v>1</v>
      </c>
      <c r="D18" s="59">
        <v>35.38</v>
      </c>
      <c r="E18" s="60">
        <f t="shared" si="0"/>
        <v>4</v>
      </c>
      <c r="F18" s="63">
        <f t="shared" si="4"/>
        <v>30</v>
      </c>
      <c r="G18" s="61">
        <v>2</v>
      </c>
      <c r="H18" s="59">
        <v>35.42</v>
      </c>
      <c r="I18" s="60">
        <f t="shared" si="1"/>
        <v>3</v>
      </c>
      <c r="J18" s="63">
        <f t="shared" si="5"/>
        <v>31</v>
      </c>
      <c r="K18" s="61">
        <v>3</v>
      </c>
      <c r="L18" s="59">
        <v>38.32</v>
      </c>
      <c r="M18" s="60">
        <f t="shared" si="2"/>
        <v>2</v>
      </c>
      <c r="N18" s="63">
        <f t="shared" si="6"/>
        <v>13</v>
      </c>
      <c r="O18" s="61">
        <v>4</v>
      </c>
      <c r="P18" s="59">
        <v>40.42</v>
      </c>
      <c r="Q18" s="60">
        <f t="shared" si="3"/>
        <v>1</v>
      </c>
      <c r="R18" s="167">
        <f t="shared" si="7"/>
        <v>25</v>
      </c>
    </row>
    <row r="19" spans="1:18" ht="24.75" customHeight="1">
      <c r="A19" s="25">
        <v>11</v>
      </c>
      <c r="B19" s="54" t="s">
        <v>32</v>
      </c>
      <c r="C19" s="61">
        <v>3</v>
      </c>
      <c r="D19" s="59" t="s">
        <v>344</v>
      </c>
      <c r="E19" s="60">
        <f t="shared" si="0"/>
        <v>2</v>
      </c>
      <c r="F19" s="63">
        <f t="shared" si="4"/>
        <v>32</v>
      </c>
      <c r="G19" s="61">
        <v>2</v>
      </c>
      <c r="H19" s="59" t="s">
        <v>345</v>
      </c>
      <c r="I19" s="60">
        <f t="shared" si="1"/>
        <v>3</v>
      </c>
      <c r="J19" s="63">
        <f t="shared" si="5"/>
        <v>34</v>
      </c>
      <c r="K19" s="61">
        <v>4</v>
      </c>
      <c r="L19" s="59" t="s">
        <v>346</v>
      </c>
      <c r="M19" s="60">
        <f t="shared" si="2"/>
        <v>1</v>
      </c>
      <c r="N19" s="63">
        <f t="shared" si="6"/>
        <v>14</v>
      </c>
      <c r="O19" s="61">
        <v>1</v>
      </c>
      <c r="P19" s="59" t="s">
        <v>347</v>
      </c>
      <c r="Q19" s="60">
        <f t="shared" si="3"/>
        <v>4</v>
      </c>
      <c r="R19" s="167">
        <f t="shared" si="7"/>
        <v>29</v>
      </c>
    </row>
    <row r="20" spans="1:18" ht="24.75" customHeight="1">
      <c r="A20" s="25">
        <v>12</v>
      </c>
      <c r="B20" s="54" t="s">
        <v>33</v>
      </c>
      <c r="C20" s="61">
        <v>3</v>
      </c>
      <c r="D20" s="59" t="s">
        <v>348</v>
      </c>
      <c r="E20" s="60">
        <f t="shared" si="0"/>
        <v>2</v>
      </c>
      <c r="F20" s="63">
        <f t="shared" si="4"/>
        <v>34</v>
      </c>
      <c r="G20" s="61">
        <v>1</v>
      </c>
      <c r="H20" s="59">
        <v>55.6</v>
      </c>
      <c r="I20" s="60">
        <f t="shared" si="1"/>
        <v>4</v>
      </c>
      <c r="J20" s="63">
        <f t="shared" si="5"/>
        <v>38</v>
      </c>
      <c r="K20" s="61">
        <v>4</v>
      </c>
      <c r="L20" s="59" t="s">
        <v>349</v>
      </c>
      <c r="M20" s="60">
        <f t="shared" si="2"/>
        <v>1</v>
      </c>
      <c r="N20" s="63">
        <f t="shared" si="6"/>
        <v>15</v>
      </c>
      <c r="O20" s="61">
        <v>2</v>
      </c>
      <c r="P20" s="59">
        <v>57.5</v>
      </c>
      <c r="Q20" s="60">
        <f t="shared" si="3"/>
        <v>3</v>
      </c>
      <c r="R20" s="167">
        <f t="shared" si="7"/>
        <v>32</v>
      </c>
    </row>
    <row r="21" spans="1:18" ht="24.75" customHeight="1">
      <c r="A21" s="25">
        <v>13</v>
      </c>
      <c r="B21" s="53" t="s">
        <v>34</v>
      </c>
      <c r="C21" s="61">
        <v>3</v>
      </c>
      <c r="D21" s="59" t="s">
        <v>350</v>
      </c>
      <c r="E21" s="60">
        <f t="shared" si="0"/>
        <v>2</v>
      </c>
      <c r="F21" s="63">
        <f t="shared" si="4"/>
        <v>36</v>
      </c>
      <c r="G21" s="61">
        <v>2</v>
      </c>
      <c r="H21" s="59" t="s">
        <v>351</v>
      </c>
      <c r="I21" s="60">
        <f t="shared" si="1"/>
        <v>3</v>
      </c>
      <c r="J21" s="63">
        <f t="shared" si="5"/>
        <v>41</v>
      </c>
      <c r="K21" s="61">
        <v>4</v>
      </c>
      <c r="L21" s="59" t="s">
        <v>352</v>
      </c>
      <c r="M21" s="60">
        <f t="shared" si="2"/>
        <v>1</v>
      </c>
      <c r="N21" s="63">
        <f t="shared" si="6"/>
        <v>16</v>
      </c>
      <c r="O21" s="61">
        <v>1</v>
      </c>
      <c r="P21" s="59" t="s">
        <v>353</v>
      </c>
      <c r="Q21" s="60">
        <f t="shared" si="3"/>
        <v>4</v>
      </c>
      <c r="R21" s="167">
        <f t="shared" si="7"/>
        <v>36</v>
      </c>
    </row>
    <row r="22" spans="1:18" ht="24.75" customHeight="1">
      <c r="A22" s="25">
        <v>14</v>
      </c>
      <c r="B22" s="53" t="s">
        <v>35</v>
      </c>
      <c r="C22" s="61">
        <v>2</v>
      </c>
      <c r="D22" s="59" t="s">
        <v>354</v>
      </c>
      <c r="E22" s="60">
        <f t="shared" si="0"/>
        <v>3</v>
      </c>
      <c r="F22" s="63">
        <f t="shared" si="4"/>
        <v>39</v>
      </c>
      <c r="G22" s="61">
        <v>1</v>
      </c>
      <c r="H22" s="59" t="s">
        <v>355</v>
      </c>
      <c r="I22" s="60">
        <f t="shared" si="1"/>
        <v>4</v>
      </c>
      <c r="J22" s="63">
        <f t="shared" si="5"/>
        <v>45</v>
      </c>
      <c r="K22" s="61" t="s">
        <v>14</v>
      </c>
      <c r="L22" s="59" t="s">
        <v>14</v>
      </c>
      <c r="M22" s="60">
        <f t="shared" si="2"/>
        <v>0</v>
      </c>
      <c r="N22" s="63">
        <f t="shared" si="6"/>
        <v>16</v>
      </c>
      <c r="O22" s="61">
        <v>3</v>
      </c>
      <c r="P22" s="59" t="s">
        <v>356</v>
      </c>
      <c r="Q22" s="60">
        <f t="shared" si="3"/>
        <v>2</v>
      </c>
      <c r="R22" s="167">
        <f t="shared" si="7"/>
        <v>38</v>
      </c>
    </row>
    <row r="23" spans="1:18" ht="24.75" customHeight="1">
      <c r="A23" s="25">
        <v>15</v>
      </c>
      <c r="B23" s="53" t="s">
        <v>36</v>
      </c>
      <c r="C23" s="61">
        <v>2</v>
      </c>
      <c r="D23" s="59">
        <v>43.7</v>
      </c>
      <c r="E23" s="60">
        <f t="shared" si="0"/>
        <v>3</v>
      </c>
      <c r="F23" s="63">
        <f t="shared" si="4"/>
        <v>42</v>
      </c>
      <c r="G23" s="61">
        <v>3</v>
      </c>
      <c r="H23" s="59">
        <v>45.26</v>
      </c>
      <c r="I23" s="60">
        <f t="shared" si="1"/>
        <v>2</v>
      </c>
      <c r="J23" s="63">
        <f t="shared" si="5"/>
        <v>47</v>
      </c>
      <c r="K23" s="61">
        <v>4</v>
      </c>
      <c r="L23" s="59">
        <v>45.55</v>
      </c>
      <c r="M23" s="60">
        <f t="shared" si="2"/>
        <v>1</v>
      </c>
      <c r="N23" s="63">
        <f t="shared" si="6"/>
        <v>17</v>
      </c>
      <c r="O23" s="61">
        <v>1</v>
      </c>
      <c r="P23" s="59">
        <v>40.87</v>
      </c>
      <c r="Q23" s="60">
        <f t="shared" si="3"/>
        <v>4</v>
      </c>
      <c r="R23" s="167">
        <f t="shared" si="7"/>
        <v>42</v>
      </c>
    </row>
    <row r="24" spans="1:18" ht="24.75" customHeight="1">
      <c r="A24" s="25">
        <v>16</v>
      </c>
      <c r="B24" s="53" t="s">
        <v>37</v>
      </c>
      <c r="C24" s="61">
        <v>1</v>
      </c>
      <c r="D24" s="59">
        <v>38.26</v>
      </c>
      <c r="E24" s="60">
        <f t="shared" si="0"/>
        <v>4</v>
      </c>
      <c r="F24" s="63">
        <f t="shared" si="4"/>
        <v>46</v>
      </c>
      <c r="G24" s="61">
        <v>3</v>
      </c>
      <c r="H24" s="59">
        <v>43.2</v>
      </c>
      <c r="I24" s="60">
        <f t="shared" si="1"/>
        <v>2</v>
      </c>
      <c r="J24" s="63">
        <f t="shared" si="5"/>
        <v>49</v>
      </c>
      <c r="K24" s="61">
        <v>4</v>
      </c>
      <c r="L24" s="59">
        <v>49.42</v>
      </c>
      <c r="M24" s="60">
        <f t="shared" si="2"/>
        <v>1</v>
      </c>
      <c r="N24" s="63">
        <f t="shared" si="6"/>
        <v>18</v>
      </c>
      <c r="O24" s="61">
        <v>2</v>
      </c>
      <c r="P24" s="59">
        <v>41.89</v>
      </c>
      <c r="Q24" s="60">
        <f t="shared" si="3"/>
        <v>3</v>
      </c>
      <c r="R24" s="167">
        <f t="shared" si="7"/>
        <v>45</v>
      </c>
    </row>
    <row r="25" spans="1:18" ht="24.75" customHeight="1">
      <c r="A25" s="25">
        <v>17</v>
      </c>
      <c r="B25" s="53" t="s">
        <v>38</v>
      </c>
      <c r="C25" s="61">
        <v>4</v>
      </c>
      <c r="D25" s="59">
        <v>24.36</v>
      </c>
      <c r="E25" s="60">
        <f t="shared" si="0"/>
        <v>1</v>
      </c>
      <c r="F25" s="63">
        <f t="shared" si="4"/>
        <v>47</v>
      </c>
      <c r="G25" s="61">
        <v>1</v>
      </c>
      <c r="H25" s="59">
        <v>23.31</v>
      </c>
      <c r="I25" s="60">
        <f t="shared" si="1"/>
        <v>4</v>
      </c>
      <c r="J25" s="63">
        <f t="shared" si="5"/>
        <v>53</v>
      </c>
      <c r="K25" s="61">
        <v>3</v>
      </c>
      <c r="L25" s="59">
        <v>23.93</v>
      </c>
      <c r="M25" s="60">
        <f t="shared" si="2"/>
        <v>2</v>
      </c>
      <c r="N25" s="63">
        <f t="shared" si="6"/>
        <v>20</v>
      </c>
      <c r="O25" s="61">
        <v>2</v>
      </c>
      <c r="P25" s="59">
        <v>23.56</v>
      </c>
      <c r="Q25" s="60">
        <f t="shared" si="3"/>
        <v>3</v>
      </c>
      <c r="R25" s="167">
        <f t="shared" si="7"/>
        <v>48</v>
      </c>
    </row>
    <row r="26" spans="1:18" ht="24.75" customHeight="1">
      <c r="A26" s="25">
        <v>18</v>
      </c>
      <c r="B26" s="53" t="s">
        <v>39</v>
      </c>
      <c r="C26" s="61">
        <v>4</v>
      </c>
      <c r="D26" s="59">
        <v>27.83</v>
      </c>
      <c r="E26" s="60">
        <f t="shared" si="0"/>
        <v>1</v>
      </c>
      <c r="F26" s="63">
        <f t="shared" si="4"/>
        <v>48</v>
      </c>
      <c r="G26" s="61">
        <v>1</v>
      </c>
      <c r="H26" s="59">
        <v>20.91</v>
      </c>
      <c r="I26" s="60">
        <f t="shared" si="1"/>
        <v>4</v>
      </c>
      <c r="J26" s="63">
        <f t="shared" si="5"/>
        <v>57</v>
      </c>
      <c r="K26" s="61">
        <v>3</v>
      </c>
      <c r="L26" s="59">
        <v>24.45</v>
      </c>
      <c r="M26" s="60">
        <f t="shared" si="2"/>
        <v>2</v>
      </c>
      <c r="N26" s="63">
        <f t="shared" si="6"/>
        <v>22</v>
      </c>
      <c r="O26" s="61">
        <v>2</v>
      </c>
      <c r="P26" s="59">
        <v>23.75</v>
      </c>
      <c r="Q26" s="60">
        <f t="shared" si="3"/>
        <v>3</v>
      </c>
      <c r="R26" s="167">
        <f t="shared" si="7"/>
        <v>51</v>
      </c>
    </row>
    <row r="27" spans="1:18" ht="24.75" customHeight="1">
      <c r="A27" s="25">
        <v>19</v>
      </c>
      <c r="B27" s="53" t="s">
        <v>40</v>
      </c>
      <c r="C27" s="61">
        <v>2</v>
      </c>
      <c r="D27" s="59">
        <v>35.52</v>
      </c>
      <c r="E27" s="60">
        <f t="shared" si="0"/>
        <v>3</v>
      </c>
      <c r="F27" s="63">
        <f t="shared" si="4"/>
        <v>51</v>
      </c>
      <c r="G27" s="61">
        <v>3</v>
      </c>
      <c r="H27" s="59">
        <v>35.59</v>
      </c>
      <c r="I27" s="60">
        <f t="shared" si="1"/>
        <v>2</v>
      </c>
      <c r="J27" s="63">
        <f t="shared" si="5"/>
        <v>59</v>
      </c>
      <c r="K27" s="61">
        <v>4</v>
      </c>
      <c r="L27" s="59">
        <v>36.53</v>
      </c>
      <c r="M27" s="60">
        <f t="shared" si="2"/>
        <v>1</v>
      </c>
      <c r="N27" s="63">
        <f t="shared" si="6"/>
        <v>23</v>
      </c>
      <c r="O27" s="61">
        <v>1</v>
      </c>
      <c r="P27" s="59">
        <v>33.62</v>
      </c>
      <c r="Q27" s="60">
        <f t="shared" si="3"/>
        <v>4</v>
      </c>
      <c r="R27" s="167">
        <f t="shared" si="7"/>
        <v>55</v>
      </c>
    </row>
    <row r="28" spans="1:18" ht="24.75" customHeight="1">
      <c r="A28" s="25">
        <v>20</v>
      </c>
      <c r="B28" s="53" t="s">
        <v>41</v>
      </c>
      <c r="C28" s="61">
        <v>3</v>
      </c>
      <c r="D28" s="59">
        <v>34.76</v>
      </c>
      <c r="E28" s="60">
        <f t="shared" si="0"/>
        <v>2</v>
      </c>
      <c r="F28" s="63">
        <f t="shared" si="4"/>
        <v>53</v>
      </c>
      <c r="G28" s="61">
        <v>2</v>
      </c>
      <c r="H28" s="59">
        <v>30.75</v>
      </c>
      <c r="I28" s="60">
        <f t="shared" si="1"/>
        <v>3</v>
      </c>
      <c r="J28" s="63">
        <f t="shared" si="5"/>
        <v>62</v>
      </c>
      <c r="K28" s="61">
        <v>4</v>
      </c>
      <c r="L28" s="59">
        <v>35.79</v>
      </c>
      <c r="M28" s="60">
        <f t="shared" si="2"/>
        <v>1</v>
      </c>
      <c r="N28" s="63">
        <f t="shared" si="6"/>
        <v>24</v>
      </c>
      <c r="O28" s="61">
        <v>1</v>
      </c>
      <c r="P28" s="59">
        <v>30.64</v>
      </c>
      <c r="Q28" s="60">
        <f t="shared" si="3"/>
        <v>4</v>
      </c>
      <c r="R28" s="167">
        <f t="shared" si="7"/>
        <v>59</v>
      </c>
    </row>
    <row r="29" spans="1:18" ht="24.75" customHeight="1">
      <c r="A29" s="25">
        <v>21</v>
      </c>
      <c r="B29" s="53" t="s">
        <v>42</v>
      </c>
      <c r="C29" s="61">
        <v>3</v>
      </c>
      <c r="D29" s="59">
        <v>38.11</v>
      </c>
      <c r="E29" s="60">
        <f t="shared" si="0"/>
        <v>2</v>
      </c>
      <c r="F29" s="63">
        <f t="shared" si="4"/>
        <v>55</v>
      </c>
      <c r="G29" s="61">
        <v>2</v>
      </c>
      <c r="H29" s="59">
        <v>37.49</v>
      </c>
      <c r="I29" s="60">
        <f t="shared" si="1"/>
        <v>3</v>
      </c>
      <c r="J29" s="63">
        <f t="shared" si="5"/>
        <v>65</v>
      </c>
      <c r="K29" s="61">
        <v>4</v>
      </c>
      <c r="L29" s="59">
        <v>44.47</v>
      </c>
      <c r="M29" s="60">
        <f t="shared" si="2"/>
        <v>1</v>
      </c>
      <c r="N29" s="63">
        <f t="shared" si="6"/>
        <v>25</v>
      </c>
      <c r="O29" s="61">
        <v>1</v>
      </c>
      <c r="P29" s="59">
        <v>32.99</v>
      </c>
      <c r="Q29" s="60">
        <f t="shared" si="3"/>
        <v>4</v>
      </c>
      <c r="R29" s="167">
        <f t="shared" si="7"/>
        <v>63</v>
      </c>
    </row>
    <row r="30" spans="1:18" ht="24.75" customHeight="1">
      <c r="A30" s="25">
        <v>22</v>
      </c>
      <c r="B30" s="55" t="s">
        <v>43</v>
      </c>
      <c r="C30" s="61">
        <v>2</v>
      </c>
      <c r="D30" s="59">
        <v>37.13</v>
      </c>
      <c r="E30" s="60">
        <f t="shared" si="0"/>
        <v>3</v>
      </c>
      <c r="F30" s="63">
        <f t="shared" si="4"/>
        <v>58</v>
      </c>
      <c r="G30" s="61">
        <v>1</v>
      </c>
      <c r="H30" s="59">
        <v>33.36</v>
      </c>
      <c r="I30" s="60">
        <f t="shared" si="1"/>
        <v>4</v>
      </c>
      <c r="J30" s="63">
        <f t="shared" si="5"/>
        <v>69</v>
      </c>
      <c r="K30" s="61">
        <v>3</v>
      </c>
      <c r="L30" s="59">
        <v>38.14</v>
      </c>
      <c r="M30" s="60">
        <f t="shared" si="2"/>
        <v>2</v>
      </c>
      <c r="N30" s="63">
        <f t="shared" si="6"/>
        <v>27</v>
      </c>
      <c r="O30" s="61">
        <v>4</v>
      </c>
      <c r="P30" s="59">
        <v>38.18</v>
      </c>
      <c r="Q30" s="60">
        <f t="shared" si="3"/>
        <v>1</v>
      </c>
      <c r="R30" s="167">
        <f t="shared" si="7"/>
        <v>64</v>
      </c>
    </row>
    <row r="31" spans="1:18" ht="24.75" customHeight="1">
      <c r="A31" s="25">
        <v>23</v>
      </c>
      <c r="B31" s="54" t="s">
        <v>44</v>
      </c>
      <c r="C31" s="61">
        <v>1</v>
      </c>
      <c r="D31" s="59">
        <v>40.6</v>
      </c>
      <c r="E31" s="60">
        <f t="shared" si="0"/>
        <v>4</v>
      </c>
      <c r="F31" s="63">
        <f t="shared" si="4"/>
        <v>62</v>
      </c>
      <c r="G31" s="61">
        <v>3</v>
      </c>
      <c r="H31" s="59">
        <v>42</v>
      </c>
      <c r="I31" s="60">
        <f t="shared" si="1"/>
        <v>2</v>
      </c>
      <c r="J31" s="63">
        <f t="shared" si="5"/>
        <v>71</v>
      </c>
      <c r="K31" s="61">
        <v>4</v>
      </c>
      <c r="L31" s="59">
        <v>48.99</v>
      </c>
      <c r="M31" s="60">
        <f t="shared" si="2"/>
        <v>1</v>
      </c>
      <c r="N31" s="63">
        <f t="shared" si="6"/>
        <v>28</v>
      </c>
      <c r="O31" s="61">
        <v>2</v>
      </c>
      <c r="P31" s="59">
        <v>41.99</v>
      </c>
      <c r="Q31" s="60">
        <f t="shared" si="3"/>
        <v>3</v>
      </c>
      <c r="R31" s="167">
        <f t="shared" si="7"/>
        <v>67</v>
      </c>
    </row>
    <row r="32" spans="1:18" ht="24.75" customHeight="1">
      <c r="A32" s="25">
        <v>24</v>
      </c>
      <c r="B32" s="53" t="s">
        <v>45</v>
      </c>
      <c r="C32" s="61">
        <v>2</v>
      </c>
      <c r="D32" s="59">
        <v>34.45</v>
      </c>
      <c r="E32" s="60">
        <f t="shared" si="0"/>
        <v>3</v>
      </c>
      <c r="F32" s="63">
        <f t="shared" si="4"/>
        <v>65</v>
      </c>
      <c r="G32" s="61">
        <v>1</v>
      </c>
      <c r="H32" s="59">
        <v>33.47</v>
      </c>
      <c r="I32" s="60">
        <f t="shared" si="1"/>
        <v>4</v>
      </c>
      <c r="J32" s="63">
        <f t="shared" si="5"/>
        <v>75</v>
      </c>
      <c r="K32" s="61">
        <v>4</v>
      </c>
      <c r="L32" s="59">
        <v>37.04</v>
      </c>
      <c r="M32" s="60">
        <f t="shared" si="2"/>
        <v>1</v>
      </c>
      <c r="N32" s="63">
        <f t="shared" si="6"/>
        <v>29</v>
      </c>
      <c r="O32" s="61">
        <v>3</v>
      </c>
      <c r="P32" s="59">
        <v>35.75</v>
      </c>
      <c r="Q32" s="60">
        <f t="shared" si="3"/>
        <v>2</v>
      </c>
      <c r="R32" s="167">
        <f t="shared" si="7"/>
        <v>69</v>
      </c>
    </row>
    <row r="33" spans="1:18" ht="24.75" customHeight="1">
      <c r="A33" s="25">
        <v>25</v>
      </c>
      <c r="B33" s="53" t="s">
        <v>46</v>
      </c>
      <c r="C33" s="61">
        <v>2</v>
      </c>
      <c r="D33" s="59" t="s">
        <v>357</v>
      </c>
      <c r="E33" s="60">
        <f t="shared" si="0"/>
        <v>3</v>
      </c>
      <c r="F33" s="63">
        <f t="shared" si="4"/>
        <v>68</v>
      </c>
      <c r="G33" s="61">
        <v>3</v>
      </c>
      <c r="H33" s="59" t="s">
        <v>358</v>
      </c>
      <c r="I33" s="60">
        <f t="shared" si="1"/>
        <v>2</v>
      </c>
      <c r="J33" s="63">
        <f t="shared" si="5"/>
        <v>77</v>
      </c>
      <c r="K33" s="61">
        <v>4</v>
      </c>
      <c r="L33" s="59" t="s">
        <v>359</v>
      </c>
      <c r="M33" s="60">
        <f t="shared" si="2"/>
        <v>1</v>
      </c>
      <c r="N33" s="63">
        <f t="shared" si="6"/>
        <v>30</v>
      </c>
      <c r="O33" s="61">
        <v>1</v>
      </c>
      <c r="P33" s="59" t="s">
        <v>360</v>
      </c>
      <c r="Q33" s="60">
        <f t="shared" si="3"/>
        <v>4</v>
      </c>
      <c r="R33" s="167">
        <f t="shared" si="7"/>
        <v>73</v>
      </c>
    </row>
    <row r="34" spans="1:18" ht="24.75" customHeight="1">
      <c r="A34" s="25">
        <v>26</v>
      </c>
      <c r="B34" s="53" t="s">
        <v>47</v>
      </c>
      <c r="C34" s="61">
        <v>1</v>
      </c>
      <c r="D34" s="59" t="s">
        <v>361</v>
      </c>
      <c r="E34" s="60">
        <f t="shared" si="0"/>
        <v>4</v>
      </c>
      <c r="F34" s="63">
        <f t="shared" si="4"/>
        <v>72</v>
      </c>
      <c r="G34" s="61">
        <v>2</v>
      </c>
      <c r="H34" s="59" t="s">
        <v>362</v>
      </c>
      <c r="I34" s="60">
        <f t="shared" si="1"/>
        <v>3</v>
      </c>
      <c r="J34" s="63">
        <f t="shared" si="5"/>
        <v>80</v>
      </c>
      <c r="K34" s="61">
        <v>4</v>
      </c>
      <c r="L34" s="59" t="s">
        <v>169</v>
      </c>
      <c r="M34" s="60">
        <f t="shared" si="2"/>
        <v>1</v>
      </c>
      <c r="N34" s="63">
        <f t="shared" si="6"/>
        <v>31</v>
      </c>
      <c r="O34" s="61">
        <v>3</v>
      </c>
      <c r="P34" s="59" t="s">
        <v>363</v>
      </c>
      <c r="Q34" s="60">
        <f t="shared" si="3"/>
        <v>2</v>
      </c>
      <c r="R34" s="167">
        <f t="shared" si="7"/>
        <v>75</v>
      </c>
    </row>
    <row r="35" spans="1:18" ht="24.75" customHeight="1">
      <c r="A35" s="25">
        <v>27</v>
      </c>
      <c r="B35" s="53" t="s">
        <v>48</v>
      </c>
      <c r="C35" s="61">
        <v>2</v>
      </c>
      <c r="D35" s="59" t="s">
        <v>364</v>
      </c>
      <c r="E35" s="60">
        <f t="shared" si="0"/>
        <v>3</v>
      </c>
      <c r="F35" s="63">
        <f t="shared" si="4"/>
        <v>75</v>
      </c>
      <c r="G35" s="61">
        <v>1</v>
      </c>
      <c r="H35" s="59" t="s">
        <v>365</v>
      </c>
      <c r="I35" s="60">
        <f t="shared" si="1"/>
        <v>4</v>
      </c>
      <c r="J35" s="63">
        <f t="shared" si="5"/>
        <v>84</v>
      </c>
      <c r="K35" s="61">
        <v>4</v>
      </c>
      <c r="L35" s="59" t="s">
        <v>366</v>
      </c>
      <c r="M35" s="60">
        <f t="shared" si="2"/>
        <v>1</v>
      </c>
      <c r="N35" s="63">
        <f t="shared" si="6"/>
        <v>32</v>
      </c>
      <c r="O35" s="61">
        <v>3</v>
      </c>
      <c r="P35" s="59" t="s">
        <v>367</v>
      </c>
      <c r="Q35" s="60">
        <f t="shared" si="3"/>
        <v>2</v>
      </c>
      <c r="R35" s="167">
        <f t="shared" si="7"/>
        <v>77</v>
      </c>
    </row>
    <row r="36" spans="1:18" ht="24.75" customHeight="1">
      <c r="A36" s="25">
        <v>28</v>
      </c>
      <c r="B36" s="53" t="s">
        <v>49</v>
      </c>
      <c r="C36" s="61" t="s">
        <v>13</v>
      </c>
      <c r="D36" s="59" t="s">
        <v>368</v>
      </c>
      <c r="E36" s="60">
        <f t="shared" si="0"/>
        <v>0</v>
      </c>
      <c r="F36" s="63">
        <f t="shared" si="4"/>
        <v>75</v>
      </c>
      <c r="G36" s="61">
        <v>1</v>
      </c>
      <c r="H36" s="59" t="s">
        <v>369</v>
      </c>
      <c r="I36" s="60">
        <f t="shared" si="1"/>
        <v>4</v>
      </c>
      <c r="J36" s="63">
        <f t="shared" si="5"/>
        <v>88</v>
      </c>
      <c r="K36" s="61" t="s">
        <v>13</v>
      </c>
      <c r="L36" s="59" t="s">
        <v>370</v>
      </c>
      <c r="M36" s="60">
        <f t="shared" si="2"/>
        <v>0</v>
      </c>
      <c r="N36" s="63">
        <f t="shared" si="6"/>
        <v>32</v>
      </c>
      <c r="O36" s="61">
        <v>2</v>
      </c>
      <c r="P36" s="59" t="s">
        <v>371</v>
      </c>
      <c r="Q36" s="60">
        <f t="shared" si="3"/>
        <v>3</v>
      </c>
      <c r="R36" s="167">
        <f t="shared" si="7"/>
        <v>80</v>
      </c>
    </row>
    <row r="37" spans="1:18" ht="24.75" customHeight="1">
      <c r="A37" s="25">
        <v>29</v>
      </c>
      <c r="B37" s="53" t="s">
        <v>50</v>
      </c>
      <c r="C37" s="61">
        <v>2</v>
      </c>
      <c r="D37" s="59" t="s">
        <v>376</v>
      </c>
      <c r="E37" s="60">
        <f t="shared" si="0"/>
        <v>3</v>
      </c>
      <c r="F37" s="63">
        <f t="shared" si="4"/>
        <v>78</v>
      </c>
      <c r="G37" s="61">
        <v>3</v>
      </c>
      <c r="H37" s="59" t="s">
        <v>377</v>
      </c>
      <c r="I37" s="60">
        <f t="shared" si="1"/>
        <v>2</v>
      </c>
      <c r="J37" s="63">
        <f t="shared" si="5"/>
        <v>90</v>
      </c>
      <c r="K37" s="61">
        <v>4</v>
      </c>
      <c r="L37" s="59" t="s">
        <v>378</v>
      </c>
      <c r="M37" s="60">
        <f t="shared" si="2"/>
        <v>1</v>
      </c>
      <c r="N37" s="63">
        <f t="shared" si="6"/>
        <v>33</v>
      </c>
      <c r="O37" s="61">
        <v>1</v>
      </c>
      <c r="P37" s="59" t="s">
        <v>379</v>
      </c>
      <c r="Q37" s="60">
        <f t="shared" si="3"/>
        <v>4</v>
      </c>
      <c r="R37" s="167">
        <f t="shared" si="7"/>
        <v>84</v>
      </c>
    </row>
    <row r="38" spans="1:18" ht="24.75" customHeight="1">
      <c r="A38" s="25">
        <v>30</v>
      </c>
      <c r="B38" s="53" t="s">
        <v>51</v>
      </c>
      <c r="C38" s="61">
        <v>3</v>
      </c>
      <c r="D38" s="59" t="s">
        <v>372</v>
      </c>
      <c r="E38" s="60">
        <f t="shared" si="0"/>
        <v>2</v>
      </c>
      <c r="F38" s="63">
        <f t="shared" si="4"/>
        <v>80</v>
      </c>
      <c r="G38" s="61">
        <v>2</v>
      </c>
      <c r="H38" s="59" t="s">
        <v>373</v>
      </c>
      <c r="I38" s="60">
        <f t="shared" si="1"/>
        <v>3</v>
      </c>
      <c r="J38" s="63">
        <f t="shared" si="5"/>
        <v>93</v>
      </c>
      <c r="K38" s="61">
        <v>4</v>
      </c>
      <c r="L38" s="59" t="s">
        <v>374</v>
      </c>
      <c r="M38" s="60">
        <f t="shared" si="2"/>
        <v>1</v>
      </c>
      <c r="N38" s="63">
        <f t="shared" si="6"/>
        <v>34</v>
      </c>
      <c r="O38" s="61">
        <v>1</v>
      </c>
      <c r="P38" s="59" t="s">
        <v>375</v>
      </c>
      <c r="Q38" s="60">
        <f t="shared" si="3"/>
        <v>4</v>
      </c>
      <c r="R38" s="167">
        <f t="shared" si="7"/>
        <v>88</v>
      </c>
    </row>
    <row r="39" spans="1:18" ht="24.75" customHeight="1">
      <c r="A39" s="25">
        <v>31</v>
      </c>
      <c r="B39" s="53" t="s">
        <v>52</v>
      </c>
      <c r="C39" s="61">
        <v>4</v>
      </c>
      <c r="D39" s="59">
        <v>37.81</v>
      </c>
      <c r="E39" s="60">
        <f t="shared" si="0"/>
        <v>1</v>
      </c>
      <c r="F39" s="63">
        <f t="shared" si="4"/>
        <v>81</v>
      </c>
      <c r="G39" s="61">
        <v>2</v>
      </c>
      <c r="H39" s="59">
        <v>35.7</v>
      </c>
      <c r="I39" s="60">
        <f t="shared" si="1"/>
        <v>3</v>
      </c>
      <c r="J39" s="63">
        <f t="shared" si="5"/>
        <v>96</v>
      </c>
      <c r="K39" s="61">
        <v>3</v>
      </c>
      <c r="L39" s="59">
        <v>36.39</v>
      </c>
      <c r="M39" s="60">
        <f t="shared" si="2"/>
        <v>2</v>
      </c>
      <c r="N39" s="63">
        <f t="shared" si="6"/>
        <v>36</v>
      </c>
      <c r="O39" s="61">
        <v>1</v>
      </c>
      <c r="P39" s="59">
        <v>34.12</v>
      </c>
      <c r="Q39" s="60">
        <f t="shared" si="3"/>
        <v>4</v>
      </c>
      <c r="R39" s="167">
        <f t="shared" si="7"/>
        <v>92</v>
      </c>
    </row>
    <row r="40" spans="1:18" ht="24.75" customHeight="1">
      <c r="A40" s="25">
        <v>32</v>
      </c>
      <c r="B40" s="53" t="s">
        <v>53</v>
      </c>
      <c r="C40" s="61">
        <v>2</v>
      </c>
      <c r="D40" s="59">
        <v>28.77</v>
      </c>
      <c r="E40" s="60">
        <f t="shared" si="0"/>
        <v>3</v>
      </c>
      <c r="F40" s="63">
        <f t="shared" si="4"/>
        <v>84</v>
      </c>
      <c r="G40" s="61">
        <v>1</v>
      </c>
      <c r="H40" s="59">
        <v>26.9</v>
      </c>
      <c r="I40" s="60">
        <f t="shared" si="1"/>
        <v>4</v>
      </c>
      <c r="J40" s="63">
        <f t="shared" si="5"/>
        <v>100</v>
      </c>
      <c r="K40" s="61">
        <v>4</v>
      </c>
      <c r="L40" s="59">
        <v>33.37</v>
      </c>
      <c r="M40" s="60">
        <f t="shared" si="2"/>
        <v>1</v>
      </c>
      <c r="N40" s="63">
        <f t="shared" si="6"/>
        <v>37</v>
      </c>
      <c r="O40" s="61">
        <v>3</v>
      </c>
      <c r="P40" s="59">
        <v>31.23</v>
      </c>
      <c r="Q40" s="60">
        <f t="shared" si="3"/>
        <v>2</v>
      </c>
      <c r="R40" s="167">
        <f t="shared" si="7"/>
        <v>94</v>
      </c>
    </row>
    <row r="41" spans="1:18" ht="24.75" customHeight="1">
      <c r="A41" s="25">
        <v>33</v>
      </c>
      <c r="B41" s="53" t="s">
        <v>54</v>
      </c>
      <c r="C41" s="61">
        <v>2</v>
      </c>
      <c r="D41" s="59">
        <v>45.61</v>
      </c>
      <c r="E41" s="60">
        <f aca="true" t="shared" si="8" ref="E41:E69">VLOOKUP(C41,position,2,TRUE)</f>
        <v>3</v>
      </c>
      <c r="F41" s="63">
        <f t="shared" si="4"/>
        <v>87</v>
      </c>
      <c r="G41" s="61">
        <v>3</v>
      </c>
      <c r="H41" s="59">
        <v>45.81</v>
      </c>
      <c r="I41" s="60">
        <f aca="true" t="shared" si="9" ref="I41:I69">VLOOKUP(G41,position,2,TRUE)</f>
        <v>2</v>
      </c>
      <c r="J41" s="63">
        <f t="shared" si="5"/>
        <v>102</v>
      </c>
      <c r="K41" s="61">
        <v>4</v>
      </c>
      <c r="L41" s="59">
        <v>57.41</v>
      </c>
      <c r="M41" s="60">
        <f aca="true" t="shared" si="10" ref="M41:M69">VLOOKUP(K41,position,2,TRUE)</f>
        <v>1</v>
      </c>
      <c r="N41" s="63">
        <f t="shared" si="6"/>
        <v>38</v>
      </c>
      <c r="O41" s="61">
        <v>1</v>
      </c>
      <c r="P41" s="59">
        <v>37.87</v>
      </c>
      <c r="Q41" s="60">
        <f aca="true" t="shared" si="11" ref="Q41:Q69">VLOOKUP(O41,position,2,TRUE)</f>
        <v>4</v>
      </c>
      <c r="R41" s="167">
        <f t="shared" si="7"/>
        <v>98</v>
      </c>
    </row>
    <row r="42" spans="1:18" ht="24.75" customHeight="1">
      <c r="A42" s="25">
        <v>34</v>
      </c>
      <c r="B42" s="53" t="s">
        <v>55</v>
      </c>
      <c r="C42" s="61">
        <v>2</v>
      </c>
      <c r="D42" s="59">
        <v>43.76</v>
      </c>
      <c r="E42" s="60">
        <f t="shared" si="8"/>
        <v>3</v>
      </c>
      <c r="F42" s="63">
        <f t="shared" si="4"/>
        <v>90</v>
      </c>
      <c r="G42" s="61">
        <v>1</v>
      </c>
      <c r="H42" s="59">
        <v>40.44</v>
      </c>
      <c r="I42" s="60">
        <f t="shared" si="9"/>
        <v>4</v>
      </c>
      <c r="J42" s="63">
        <f t="shared" si="5"/>
        <v>106</v>
      </c>
      <c r="K42" s="61">
        <v>4</v>
      </c>
      <c r="L42" s="59">
        <v>47.17</v>
      </c>
      <c r="M42" s="60">
        <f t="shared" si="10"/>
        <v>1</v>
      </c>
      <c r="N42" s="63">
        <f t="shared" si="6"/>
        <v>39</v>
      </c>
      <c r="O42" s="61">
        <v>3</v>
      </c>
      <c r="P42" s="59">
        <v>45.51</v>
      </c>
      <c r="Q42" s="60">
        <f t="shared" si="11"/>
        <v>2</v>
      </c>
      <c r="R42" s="167">
        <f t="shared" si="7"/>
        <v>100</v>
      </c>
    </row>
    <row r="43" spans="1:18" ht="24.75" customHeight="1">
      <c r="A43" s="25">
        <v>35</v>
      </c>
      <c r="B43" s="53" t="s">
        <v>56</v>
      </c>
      <c r="C43" s="61">
        <v>2</v>
      </c>
      <c r="D43" s="59">
        <v>30.69</v>
      </c>
      <c r="E43" s="60">
        <f t="shared" si="8"/>
        <v>3</v>
      </c>
      <c r="F43" s="63">
        <f t="shared" si="4"/>
        <v>93</v>
      </c>
      <c r="G43" s="61">
        <v>3</v>
      </c>
      <c r="H43" s="59">
        <v>31.33</v>
      </c>
      <c r="I43" s="60">
        <f t="shared" si="9"/>
        <v>2</v>
      </c>
      <c r="J43" s="63">
        <f t="shared" si="5"/>
        <v>108</v>
      </c>
      <c r="K43" s="61">
        <v>4</v>
      </c>
      <c r="L43" s="59">
        <v>33.09</v>
      </c>
      <c r="M43" s="60">
        <f t="shared" si="10"/>
        <v>1</v>
      </c>
      <c r="N43" s="63">
        <f t="shared" si="6"/>
        <v>40</v>
      </c>
      <c r="O43" s="61">
        <v>1</v>
      </c>
      <c r="P43" s="59">
        <v>29.9</v>
      </c>
      <c r="Q43" s="60">
        <f t="shared" si="11"/>
        <v>4</v>
      </c>
      <c r="R43" s="167">
        <f t="shared" si="7"/>
        <v>104</v>
      </c>
    </row>
    <row r="44" spans="1:18" ht="24.75" customHeight="1">
      <c r="A44" s="25">
        <v>36</v>
      </c>
      <c r="B44" s="53" t="s">
        <v>57</v>
      </c>
      <c r="C44" s="61">
        <v>2</v>
      </c>
      <c r="D44" s="59">
        <v>27.38</v>
      </c>
      <c r="E44" s="60">
        <f t="shared" si="8"/>
        <v>3</v>
      </c>
      <c r="F44" s="63">
        <f t="shared" si="4"/>
        <v>96</v>
      </c>
      <c r="G44" s="61">
        <v>3</v>
      </c>
      <c r="H44" s="59">
        <v>27.78</v>
      </c>
      <c r="I44" s="60">
        <f t="shared" si="9"/>
        <v>2</v>
      </c>
      <c r="J44" s="63">
        <f t="shared" si="5"/>
        <v>110</v>
      </c>
      <c r="K44" s="61">
        <v>4</v>
      </c>
      <c r="L44" s="59">
        <v>32.74</v>
      </c>
      <c r="M44" s="60">
        <f t="shared" si="10"/>
        <v>1</v>
      </c>
      <c r="N44" s="63">
        <f t="shared" si="6"/>
        <v>41</v>
      </c>
      <c r="O44" s="61">
        <v>1</v>
      </c>
      <c r="P44" s="59">
        <v>27.13</v>
      </c>
      <c r="Q44" s="60">
        <f t="shared" si="11"/>
        <v>4</v>
      </c>
      <c r="R44" s="167">
        <f t="shared" si="7"/>
        <v>108</v>
      </c>
    </row>
    <row r="45" spans="1:18" ht="24.75" customHeight="1">
      <c r="A45" s="25">
        <v>37</v>
      </c>
      <c r="B45" s="53" t="s">
        <v>58</v>
      </c>
      <c r="C45" s="61">
        <v>3</v>
      </c>
      <c r="D45" s="59">
        <v>25.31</v>
      </c>
      <c r="E45" s="60">
        <f t="shared" si="8"/>
        <v>2</v>
      </c>
      <c r="F45" s="63">
        <f t="shared" si="4"/>
        <v>98</v>
      </c>
      <c r="G45" s="61">
        <v>1</v>
      </c>
      <c r="H45" s="59">
        <v>24.34</v>
      </c>
      <c r="I45" s="60">
        <f t="shared" si="9"/>
        <v>4</v>
      </c>
      <c r="J45" s="63">
        <f t="shared" si="5"/>
        <v>114</v>
      </c>
      <c r="K45" s="61">
        <v>2</v>
      </c>
      <c r="L45" s="59">
        <v>24.82</v>
      </c>
      <c r="M45" s="60">
        <f t="shared" si="10"/>
        <v>3</v>
      </c>
      <c r="N45" s="63">
        <f t="shared" si="6"/>
        <v>44</v>
      </c>
      <c r="O45" s="61">
        <v>4</v>
      </c>
      <c r="P45" s="59">
        <v>26.58</v>
      </c>
      <c r="Q45" s="60">
        <f t="shared" si="11"/>
        <v>1</v>
      </c>
      <c r="R45" s="167">
        <f t="shared" si="7"/>
        <v>109</v>
      </c>
    </row>
    <row r="46" spans="1:18" ht="24.75" customHeight="1">
      <c r="A46" s="25">
        <v>38</v>
      </c>
      <c r="B46" s="53" t="s">
        <v>59</v>
      </c>
      <c r="C46" s="61">
        <v>2</v>
      </c>
      <c r="D46" s="59">
        <v>25.81</v>
      </c>
      <c r="E46" s="60">
        <f t="shared" si="8"/>
        <v>3</v>
      </c>
      <c r="F46" s="63">
        <f t="shared" si="4"/>
        <v>101</v>
      </c>
      <c r="G46" s="61">
        <v>1</v>
      </c>
      <c r="H46" s="59">
        <v>23.89</v>
      </c>
      <c r="I46" s="60">
        <f t="shared" si="9"/>
        <v>4</v>
      </c>
      <c r="J46" s="63">
        <f t="shared" si="5"/>
        <v>118</v>
      </c>
      <c r="K46" s="61">
        <v>3</v>
      </c>
      <c r="L46" s="59">
        <v>27.16</v>
      </c>
      <c r="M46" s="60">
        <f t="shared" si="10"/>
        <v>2</v>
      </c>
      <c r="N46" s="63">
        <f t="shared" si="6"/>
        <v>46</v>
      </c>
      <c r="O46" s="61">
        <v>4</v>
      </c>
      <c r="P46" s="59">
        <v>29.67</v>
      </c>
      <c r="Q46" s="60">
        <f t="shared" si="11"/>
        <v>1</v>
      </c>
      <c r="R46" s="167">
        <f t="shared" si="7"/>
        <v>110</v>
      </c>
    </row>
    <row r="47" spans="1:18" ht="24.75" customHeight="1">
      <c r="A47" s="25">
        <v>39</v>
      </c>
      <c r="B47" s="53" t="s">
        <v>60</v>
      </c>
      <c r="C47" s="61">
        <v>2</v>
      </c>
      <c r="D47" s="59">
        <v>36.47</v>
      </c>
      <c r="E47" s="60">
        <f t="shared" si="8"/>
        <v>3</v>
      </c>
      <c r="F47" s="63">
        <f t="shared" si="4"/>
        <v>104</v>
      </c>
      <c r="G47" s="61">
        <v>3</v>
      </c>
      <c r="H47" s="59">
        <v>39.58</v>
      </c>
      <c r="I47" s="60">
        <f t="shared" si="9"/>
        <v>2</v>
      </c>
      <c r="J47" s="63">
        <f t="shared" si="5"/>
        <v>120</v>
      </c>
      <c r="K47" s="61">
        <v>4</v>
      </c>
      <c r="L47" s="59">
        <v>45.93</v>
      </c>
      <c r="M47" s="60">
        <f t="shared" si="10"/>
        <v>1</v>
      </c>
      <c r="N47" s="63">
        <f t="shared" si="6"/>
        <v>47</v>
      </c>
      <c r="O47" s="61">
        <v>1</v>
      </c>
      <c r="P47" s="59">
        <v>34.06</v>
      </c>
      <c r="Q47" s="60">
        <f t="shared" si="11"/>
        <v>4</v>
      </c>
      <c r="R47" s="167">
        <f t="shared" si="7"/>
        <v>114</v>
      </c>
    </row>
    <row r="48" spans="1:18" ht="24.75" customHeight="1">
      <c r="A48" s="25">
        <v>40</v>
      </c>
      <c r="B48" s="53" t="s">
        <v>61</v>
      </c>
      <c r="C48" s="61">
        <v>1</v>
      </c>
      <c r="D48" s="59">
        <v>35.06</v>
      </c>
      <c r="E48" s="60">
        <f t="shared" si="8"/>
        <v>4</v>
      </c>
      <c r="F48" s="63">
        <f t="shared" si="4"/>
        <v>108</v>
      </c>
      <c r="G48" s="61">
        <v>2</v>
      </c>
      <c r="H48" s="59">
        <v>36.5</v>
      </c>
      <c r="I48" s="60">
        <f t="shared" si="9"/>
        <v>3</v>
      </c>
      <c r="J48" s="63">
        <f t="shared" si="5"/>
        <v>123</v>
      </c>
      <c r="K48" s="61">
        <v>4</v>
      </c>
      <c r="L48" s="59">
        <v>50.49</v>
      </c>
      <c r="M48" s="60">
        <f t="shared" si="10"/>
        <v>1</v>
      </c>
      <c r="N48" s="63">
        <f t="shared" si="6"/>
        <v>48</v>
      </c>
      <c r="O48" s="61">
        <v>3</v>
      </c>
      <c r="P48" s="59">
        <v>39.05</v>
      </c>
      <c r="Q48" s="60">
        <f t="shared" si="11"/>
        <v>2</v>
      </c>
      <c r="R48" s="167">
        <f t="shared" si="7"/>
        <v>116</v>
      </c>
    </row>
    <row r="49" spans="1:18" ht="24.75" customHeight="1">
      <c r="A49" s="25">
        <v>41</v>
      </c>
      <c r="B49" s="53" t="s">
        <v>62</v>
      </c>
      <c r="C49" s="61">
        <v>3</v>
      </c>
      <c r="D49" s="59" t="s">
        <v>381</v>
      </c>
      <c r="E49" s="60">
        <f t="shared" si="8"/>
        <v>2</v>
      </c>
      <c r="F49" s="63">
        <f t="shared" si="4"/>
        <v>110</v>
      </c>
      <c r="G49" s="61">
        <v>2</v>
      </c>
      <c r="H49" s="59" t="s">
        <v>382</v>
      </c>
      <c r="I49" s="60">
        <f t="shared" si="9"/>
        <v>3</v>
      </c>
      <c r="J49" s="63">
        <f t="shared" si="5"/>
        <v>126</v>
      </c>
      <c r="K49" s="61">
        <v>4</v>
      </c>
      <c r="L49" s="59" t="s">
        <v>383</v>
      </c>
      <c r="M49" s="60">
        <f t="shared" si="10"/>
        <v>1</v>
      </c>
      <c r="N49" s="63">
        <f t="shared" si="6"/>
        <v>49</v>
      </c>
      <c r="O49" s="61">
        <v>1</v>
      </c>
      <c r="P49" s="59" t="s">
        <v>384</v>
      </c>
      <c r="Q49" s="60">
        <f t="shared" si="11"/>
        <v>4</v>
      </c>
      <c r="R49" s="167">
        <f t="shared" si="7"/>
        <v>120</v>
      </c>
    </row>
    <row r="50" spans="1:18" ht="24.75" customHeight="1">
      <c r="A50" s="25">
        <v>42</v>
      </c>
      <c r="B50" s="53" t="s">
        <v>63</v>
      </c>
      <c r="C50" s="61">
        <v>3</v>
      </c>
      <c r="D50" s="59">
        <v>52.62</v>
      </c>
      <c r="E50" s="60">
        <f t="shared" si="8"/>
        <v>2</v>
      </c>
      <c r="F50" s="63">
        <f t="shared" si="4"/>
        <v>112</v>
      </c>
      <c r="G50" s="61">
        <v>1</v>
      </c>
      <c r="H50" s="59">
        <v>49.95</v>
      </c>
      <c r="I50" s="60">
        <f t="shared" si="9"/>
        <v>4</v>
      </c>
      <c r="J50" s="63">
        <f t="shared" si="5"/>
        <v>130</v>
      </c>
      <c r="K50" s="61">
        <v>4</v>
      </c>
      <c r="L50" s="59">
        <v>53.77</v>
      </c>
      <c r="M50" s="60">
        <f t="shared" si="10"/>
        <v>1</v>
      </c>
      <c r="N50" s="63">
        <f t="shared" si="6"/>
        <v>50</v>
      </c>
      <c r="O50" s="61">
        <v>2</v>
      </c>
      <c r="P50" s="59">
        <v>51.81</v>
      </c>
      <c r="Q50" s="60">
        <f t="shared" si="11"/>
        <v>3</v>
      </c>
      <c r="R50" s="167">
        <f t="shared" si="7"/>
        <v>123</v>
      </c>
    </row>
    <row r="51" spans="1:18" ht="24.75" customHeight="1">
      <c r="A51" s="25">
        <v>43</v>
      </c>
      <c r="B51" s="53" t="s">
        <v>64</v>
      </c>
      <c r="C51" s="61">
        <v>3</v>
      </c>
      <c r="D51" s="59" t="s">
        <v>385</v>
      </c>
      <c r="E51" s="60">
        <f t="shared" si="8"/>
        <v>2</v>
      </c>
      <c r="F51" s="63">
        <f t="shared" si="4"/>
        <v>114</v>
      </c>
      <c r="G51" s="61">
        <v>2</v>
      </c>
      <c r="H51" s="59" t="s">
        <v>386</v>
      </c>
      <c r="I51" s="60">
        <f t="shared" si="9"/>
        <v>3</v>
      </c>
      <c r="J51" s="63">
        <f t="shared" si="5"/>
        <v>133</v>
      </c>
      <c r="K51" s="61">
        <v>4</v>
      </c>
      <c r="L51" s="59" t="s">
        <v>387</v>
      </c>
      <c r="M51" s="60">
        <f t="shared" si="10"/>
        <v>1</v>
      </c>
      <c r="N51" s="63">
        <f t="shared" si="6"/>
        <v>51</v>
      </c>
      <c r="O51" s="61">
        <v>1</v>
      </c>
      <c r="P51" s="59" t="s">
        <v>388</v>
      </c>
      <c r="Q51" s="60">
        <f t="shared" si="11"/>
        <v>4</v>
      </c>
      <c r="R51" s="167">
        <f t="shared" si="7"/>
        <v>127</v>
      </c>
    </row>
    <row r="52" spans="1:18" ht="24.75" customHeight="1">
      <c r="A52" s="25">
        <v>44</v>
      </c>
      <c r="B52" s="53" t="s">
        <v>65</v>
      </c>
      <c r="C52" s="61">
        <v>3</v>
      </c>
      <c r="D52" s="59" t="s">
        <v>389</v>
      </c>
      <c r="E52" s="60">
        <f t="shared" si="8"/>
        <v>2</v>
      </c>
      <c r="F52" s="63">
        <f t="shared" si="4"/>
        <v>116</v>
      </c>
      <c r="G52" s="61">
        <v>1</v>
      </c>
      <c r="H52" s="59" t="s">
        <v>390</v>
      </c>
      <c r="I52" s="60">
        <f t="shared" si="9"/>
        <v>4</v>
      </c>
      <c r="J52" s="63">
        <f t="shared" si="5"/>
        <v>137</v>
      </c>
      <c r="K52" s="61" t="s">
        <v>14</v>
      </c>
      <c r="L52" s="59" t="s">
        <v>14</v>
      </c>
      <c r="M52" s="60">
        <f t="shared" si="10"/>
        <v>0</v>
      </c>
      <c r="N52" s="63">
        <f t="shared" si="6"/>
        <v>51</v>
      </c>
      <c r="O52" s="61">
        <v>2</v>
      </c>
      <c r="P52" s="59" t="s">
        <v>391</v>
      </c>
      <c r="Q52" s="60">
        <f t="shared" si="11"/>
        <v>3</v>
      </c>
      <c r="R52" s="167">
        <f t="shared" si="7"/>
        <v>130</v>
      </c>
    </row>
    <row r="53" spans="1:18" ht="24.75" customHeight="1">
      <c r="A53" s="25">
        <v>45</v>
      </c>
      <c r="B53" s="53" t="s">
        <v>66</v>
      </c>
      <c r="C53" s="61">
        <v>2</v>
      </c>
      <c r="D53" s="59">
        <v>32.75</v>
      </c>
      <c r="E53" s="60">
        <f t="shared" si="8"/>
        <v>3</v>
      </c>
      <c r="F53" s="63">
        <f t="shared" si="4"/>
        <v>119</v>
      </c>
      <c r="G53" s="61">
        <v>3</v>
      </c>
      <c r="H53" s="59">
        <v>33.75</v>
      </c>
      <c r="I53" s="60">
        <f t="shared" si="9"/>
        <v>2</v>
      </c>
      <c r="J53" s="63">
        <f t="shared" si="5"/>
        <v>139</v>
      </c>
      <c r="K53" s="61">
        <v>4</v>
      </c>
      <c r="L53" s="59">
        <v>36.44</v>
      </c>
      <c r="M53" s="60">
        <f t="shared" si="10"/>
        <v>1</v>
      </c>
      <c r="N53" s="63">
        <f t="shared" si="6"/>
        <v>52</v>
      </c>
      <c r="O53" s="61">
        <v>1</v>
      </c>
      <c r="P53" s="59">
        <v>30.12</v>
      </c>
      <c r="Q53" s="60">
        <f t="shared" si="11"/>
        <v>4</v>
      </c>
      <c r="R53" s="167">
        <f t="shared" si="7"/>
        <v>134</v>
      </c>
    </row>
    <row r="54" spans="1:18" ht="24.75" customHeight="1">
      <c r="A54" s="25">
        <v>46</v>
      </c>
      <c r="B54" s="53" t="s">
        <v>67</v>
      </c>
      <c r="C54" s="61">
        <v>1</v>
      </c>
      <c r="D54" s="59">
        <v>29.24</v>
      </c>
      <c r="E54" s="60">
        <f t="shared" si="8"/>
        <v>4</v>
      </c>
      <c r="F54" s="63">
        <f t="shared" si="4"/>
        <v>123</v>
      </c>
      <c r="G54" s="61">
        <v>2</v>
      </c>
      <c r="H54" s="59">
        <v>31.12</v>
      </c>
      <c r="I54" s="60">
        <f t="shared" si="9"/>
        <v>3</v>
      </c>
      <c r="J54" s="63">
        <f t="shared" si="5"/>
        <v>142</v>
      </c>
      <c r="K54" s="61">
        <v>4</v>
      </c>
      <c r="L54" s="59">
        <v>35.23</v>
      </c>
      <c r="M54" s="60">
        <f t="shared" si="10"/>
        <v>1</v>
      </c>
      <c r="N54" s="63">
        <f t="shared" si="6"/>
        <v>53</v>
      </c>
      <c r="O54" s="61">
        <v>3</v>
      </c>
      <c r="P54" s="59">
        <v>34</v>
      </c>
      <c r="Q54" s="60">
        <f t="shared" si="11"/>
        <v>2</v>
      </c>
      <c r="R54" s="167">
        <f t="shared" si="7"/>
        <v>136</v>
      </c>
    </row>
    <row r="55" spans="1:18" ht="24.75" customHeight="1">
      <c r="A55" s="25">
        <v>47</v>
      </c>
      <c r="B55" s="53" t="s">
        <v>68</v>
      </c>
      <c r="C55" s="61">
        <v>2</v>
      </c>
      <c r="D55" s="59">
        <v>19.85</v>
      </c>
      <c r="E55" s="60">
        <f t="shared" si="8"/>
        <v>3</v>
      </c>
      <c r="F55" s="63">
        <f t="shared" si="4"/>
        <v>126</v>
      </c>
      <c r="G55" s="61">
        <v>1</v>
      </c>
      <c r="H55" s="59">
        <v>19.21</v>
      </c>
      <c r="I55" s="60">
        <f t="shared" si="9"/>
        <v>4</v>
      </c>
      <c r="J55" s="63">
        <f t="shared" si="5"/>
        <v>146</v>
      </c>
      <c r="K55" s="61">
        <v>3</v>
      </c>
      <c r="L55" s="59">
        <v>25.19</v>
      </c>
      <c r="M55" s="60">
        <f t="shared" si="10"/>
        <v>2</v>
      </c>
      <c r="N55" s="63">
        <f t="shared" si="6"/>
        <v>55</v>
      </c>
      <c r="O55" s="61">
        <v>4</v>
      </c>
      <c r="P55" s="59">
        <v>25.19</v>
      </c>
      <c r="Q55" s="60">
        <f t="shared" si="11"/>
        <v>1</v>
      </c>
      <c r="R55" s="167">
        <f t="shared" si="7"/>
        <v>137</v>
      </c>
    </row>
    <row r="56" spans="1:18" ht="24.75" customHeight="1">
      <c r="A56" s="25">
        <v>48</v>
      </c>
      <c r="B56" s="53" t="s">
        <v>69</v>
      </c>
      <c r="C56" s="61">
        <v>1</v>
      </c>
      <c r="D56" s="59">
        <v>20.26</v>
      </c>
      <c r="E56" s="60">
        <f t="shared" si="8"/>
        <v>4</v>
      </c>
      <c r="F56" s="63">
        <f t="shared" si="4"/>
        <v>130</v>
      </c>
      <c r="G56" s="61">
        <v>2</v>
      </c>
      <c r="H56" s="59">
        <v>22.76</v>
      </c>
      <c r="I56" s="60">
        <f t="shared" si="9"/>
        <v>3</v>
      </c>
      <c r="J56" s="63">
        <f t="shared" si="5"/>
        <v>149</v>
      </c>
      <c r="K56" s="61">
        <v>3</v>
      </c>
      <c r="L56" s="59">
        <v>25.43</v>
      </c>
      <c r="M56" s="60">
        <f t="shared" si="10"/>
        <v>2</v>
      </c>
      <c r="N56" s="63">
        <f t="shared" si="6"/>
        <v>57</v>
      </c>
      <c r="O56" s="61">
        <v>4</v>
      </c>
      <c r="P56" s="59">
        <v>34.02</v>
      </c>
      <c r="Q56" s="60">
        <f t="shared" si="11"/>
        <v>1</v>
      </c>
      <c r="R56" s="167">
        <f t="shared" si="7"/>
        <v>138</v>
      </c>
    </row>
    <row r="57" spans="1:18" s="8" customFormat="1" ht="24.75" customHeight="1">
      <c r="A57" s="26">
        <v>49</v>
      </c>
      <c r="B57" s="56" t="s">
        <v>70</v>
      </c>
      <c r="C57" s="61">
        <v>1</v>
      </c>
      <c r="D57" s="59">
        <v>36.53</v>
      </c>
      <c r="E57" s="60">
        <f t="shared" si="8"/>
        <v>4</v>
      </c>
      <c r="F57" s="63">
        <f t="shared" si="4"/>
        <v>134</v>
      </c>
      <c r="G57" s="61">
        <v>3</v>
      </c>
      <c r="H57" s="59">
        <v>39.16</v>
      </c>
      <c r="I57" s="60">
        <f t="shared" si="9"/>
        <v>2</v>
      </c>
      <c r="J57" s="63">
        <f t="shared" si="5"/>
        <v>151</v>
      </c>
      <c r="K57" s="61">
        <v>4</v>
      </c>
      <c r="L57" s="59">
        <v>42.94</v>
      </c>
      <c r="M57" s="60">
        <f t="shared" si="10"/>
        <v>1</v>
      </c>
      <c r="N57" s="63">
        <f t="shared" si="6"/>
        <v>58</v>
      </c>
      <c r="O57" s="61">
        <v>2</v>
      </c>
      <c r="P57" s="59">
        <v>38.91</v>
      </c>
      <c r="Q57" s="60">
        <f t="shared" si="11"/>
        <v>3</v>
      </c>
      <c r="R57" s="167">
        <f t="shared" si="7"/>
        <v>141</v>
      </c>
    </row>
    <row r="58" spans="1:18" s="8" customFormat="1" ht="24.75" customHeight="1">
      <c r="A58" s="26">
        <v>50</v>
      </c>
      <c r="B58" s="56" t="s">
        <v>71</v>
      </c>
      <c r="C58" s="61">
        <v>2</v>
      </c>
      <c r="D58" s="59">
        <v>33.69</v>
      </c>
      <c r="E58" s="60">
        <f t="shared" si="8"/>
        <v>3</v>
      </c>
      <c r="F58" s="63">
        <f t="shared" si="4"/>
        <v>137</v>
      </c>
      <c r="G58" s="61">
        <v>3</v>
      </c>
      <c r="H58" s="59">
        <v>34.31</v>
      </c>
      <c r="I58" s="60">
        <f t="shared" si="9"/>
        <v>2</v>
      </c>
      <c r="J58" s="63">
        <f t="shared" si="5"/>
        <v>153</v>
      </c>
      <c r="K58" s="61">
        <v>4</v>
      </c>
      <c r="L58" s="59">
        <v>35.6</v>
      </c>
      <c r="M58" s="60">
        <f t="shared" si="10"/>
        <v>1</v>
      </c>
      <c r="N58" s="63">
        <f t="shared" si="6"/>
        <v>59</v>
      </c>
      <c r="O58" s="61">
        <v>1</v>
      </c>
      <c r="P58" s="59">
        <v>31.97</v>
      </c>
      <c r="Q58" s="60">
        <f t="shared" si="11"/>
        <v>4</v>
      </c>
      <c r="R58" s="167">
        <f t="shared" si="7"/>
        <v>145</v>
      </c>
    </row>
    <row r="59" spans="1:18" s="8" customFormat="1" ht="24.75" customHeight="1">
      <c r="A59" s="26">
        <v>51</v>
      </c>
      <c r="B59" s="56" t="s">
        <v>72</v>
      </c>
      <c r="C59" s="61">
        <v>2</v>
      </c>
      <c r="D59" s="59">
        <v>50.71</v>
      </c>
      <c r="E59" s="60">
        <f t="shared" si="8"/>
        <v>3</v>
      </c>
      <c r="F59" s="63">
        <f t="shared" si="4"/>
        <v>140</v>
      </c>
      <c r="G59" s="61">
        <v>3</v>
      </c>
      <c r="H59" s="59">
        <v>51.26</v>
      </c>
      <c r="I59" s="60">
        <f t="shared" si="9"/>
        <v>2</v>
      </c>
      <c r="J59" s="63">
        <f t="shared" si="5"/>
        <v>155</v>
      </c>
      <c r="K59" s="61" t="s">
        <v>14</v>
      </c>
      <c r="L59" s="59" t="s">
        <v>14</v>
      </c>
      <c r="M59" s="60">
        <f t="shared" si="10"/>
        <v>0</v>
      </c>
      <c r="N59" s="63">
        <f t="shared" si="6"/>
        <v>59</v>
      </c>
      <c r="O59" s="61">
        <v>1</v>
      </c>
      <c r="P59" s="59">
        <v>47.15</v>
      </c>
      <c r="Q59" s="60">
        <f t="shared" si="11"/>
        <v>4</v>
      </c>
      <c r="R59" s="167">
        <f t="shared" si="7"/>
        <v>149</v>
      </c>
    </row>
    <row r="60" spans="1:18" s="8" customFormat="1" ht="24.75" customHeight="1">
      <c r="A60" s="26">
        <v>52</v>
      </c>
      <c r="B60" s="56" t="s">
        <v>73</v>
      </c>
      <c r="C60" s="61">
        <v>2</v>
      </c>
      <c r="D60" s="59">
        <v>46.43</v>
      </c>
      <c r="E60" s="60">
        <f t="shared" si="8"/>
        <v>3</v>
      </c>
      <c r="F60" s="63">
        <f t="shared" si="4"/>
        <v>143</v>
      </c>
      <c r="G60" s="61">
        <v>3</v>
      </c>
      <c r="H60" s="59">
        <v>46.59</v>
      </c>
      <c r="I60" s="60">
        <f t="shared" si="9"/>
        <v>2</v>
      </c>
      <c r="J60" s="63">
        <f t="shared" si="5"/>
        <v>157</v>
      </c>
      <c r="K60" s="61">
        <v>4</v>
      </c>
      <c r="L60" s="59">
        <v>57.45</v>
      </c>
      <c r="M60" s="60">
        <f t="shared" si="10"/>
        <v>1</v>
      </c>
      <c r="N60" s="63">
        <f t="shared" si="6"/>
        <v>60</v>
      </c>
      <c r="O60" s="61">
        <v>1</v>
      </c>
      <c r="P60" s="59">
        <v>46.23</v>
      </c>
      <c r="Q60" s="60">
        <f t="shared" si="11"/>
        <v>4</v>
      </c>
      <c r="R60" s="167">
        <f t="shared" si="7"/>
        <v>153</v>
      </c>
    </row>
    <row r="61" spans="1:18" s="8" customFormat="1" ht="24.75" customHeight="1">
      <c r="A61" s="26">
        <v>53</v>
      </c>
      <c r="B61" s="56" t="s">
        <v>74</v>
      </c>
      <c r="C61" s="61">
        <v>1</v>
      </c>
      <c r="D61" s="59">
        <v>31.04</v>
      </c>
      <c r="E61" s="60">
        <f t="shared" si="8"/>
        <v>4</v>
      </c>
      <c r="F61" s="63">
        <f t="shared" si="4"/>
        <v>147</v>
      </c>
      <c r="G61" s="61">
        <v>3</v>
      </c>
      <c r="H61" s="59">
        <v>32.31</v>
      </c>
      <c r="I61" s="60">
        <f t="shared" si="9"/>
        <v>2</v>
      </c>
      <c r="J61" s="63">
        <f t="shared" si="5"/>
        <v>159</v>
      </c>
      <c r="K61" s="61">
        <v>4</v>
      </c>
      <c r="L61" s="59">
        <v>35.24</v>
      </c>
      <c r="M61" s="60">
        <f t="shared" si="10"/>
        <v>1</v>
      </c>
      <c r="N61" s="63">
        <f t="shared" si="6"/>
        <v>61</v>
      </c>
      <c r="O61" s="61">
        <v>2</v>
      </c>
      <c r="P61" s="59">
        <v>31.95</v>
      </c>
      <c r="Q61" s="60">
        <f t="shared" si="11"/>
        <v>3</v>
      </c>
      <c r="R61" s="167">
        <f t="shared" si="7"/>
        <v>156</v>
      </c>
    </row>
    <row r="62" spans="1:18" s="8" customFormat="1" ht="24.75" customHeight="1">
      <c r="A62" s="26">
        <v>54</v>
      </c>
      <c r="B62" s="56" t="s">
        <v>75</v>
      </c>
      <c r="C62" s="61">
        <v>3</v>
      </c>
      <c r="D62" s="59">
        <v>27.23</v>
      </c>
      <c r="E62" s="60">
        <f t="shared" si="8"/>
        <v>2</v>
      </c>
      <c r="F62" s="63">
        <f t="shared" si="4"/>
        <v>149</v>
      </c>
      <c r="G62" s="61">
        <v>1</v>
      </c>
      <c r="H62" s="59">
        <v>25.53</v>
      </c>
      <c r="I62" s="60">
        <f t="shared" si="9"/>
        <v>4</v>
      </c>
      <c r="J62" s="63">
        <f t="shared" si="5"/>
        <v>163</v>
      </c>
      <c r="K62" s="61">
        <v>4</v>
      </c>
      <c r="L62" s="59">
        <v>28.26</v>
      </c>
      <c r="M62" s="60">
        <f t="shared" si="10"/>
        <v>1</v>
      </c>
      <c r="N62" s="63">
        <f t="shared" si="6"/>
        <v>62</v>
      </c>
      <c r="O62" s="61">
        <v>2</v>
      </c>
      <c r="P62" s="59">
        <v>25.91</v>
      </c>
      <c r="Q62" s="60">
        <f t="shared" si="11"/>
        <v>3</v>
      </c>
      <c r="R62" s="167">
        <f t="shared" si="7"/>
        <v>159</v>
      </c>
    </row>
    <row r="63" spans="1:18" s="8" customFormat="1" ht="24.75" customHeight="1">
      <c r="A63" s="26">
        <v>55</v>
      </c>
      <c r="B63" s="56" t="s">
        <v>76</v>
      </c>
      <c r="C63" s="61">
        <v>3</v>
      </c>
      <c r="D63" s="59" t="s">
        <v>394</v>
      </c>
      <c r="E63" s="60">
        <f t="shared" si="8"/>
        <v>2</v>
      </c>
      <c r="F63" s="63">
        <f t="shared" si="4"/>
        <v>151</v>
      </c>
      <c r="G63" s="61">
        <v>2</v>
      </c>
      <c r="H63" s="59" t="s">
        <v>395</v>
      </c>
      <c r="I63" s="60">
        <f t="shared" si="9"/>
        <v>3</v>
      </c>
      <c r="J63" s="63">
        <f t="shared" si="5"/>
        <v>166</v>
      </c>
      <c r="K63" s="61">
        <v>4</v>
      </c>
      <c r="L63" s="59" t="s">
        <v>396</v>
      </c>
      <c r="M63" s="60">
        <f t="shared" si="10"/>
        <v>1</v>
      </c>
      <c r="N63" s="63">
        <f t="shared" si="6"/>
        <v>63</v>
      </c>
      <c r="O63" s="61">
        <v>1</v>
      </c>
      <c r="P63" s="59">
        <v>59.1</v>
      </c>
      <c r="Q63" s="60">
        <f t="shared" si="11"/>
        <v>4</v>
      </c>
      <c r="R63" s="167">
        <f t="shared" si="7"/>
        <v>163</v>
      </c>
    </row>
    <row r="64" spans="1:18" s="8" customFormat="1" ht="24.75" customHeight="1">
      <c r="A64" s="26">
        <v>56</v>
      </c>
      <c r="B64" s="56" t="s">
        <v>77</v>
      </c>
      <c r="C64" s="61">
        <v>1</v>
      </c>
      <c r="D64" s="59">
        <v>59.6</v>
      </c>
      <c r="E64" s="60">
        <f t="shared" si="8"/>
        <v>4</v>
      </c>
      <c r="F64" s="63">
        <f t="shared" si="4"/>
        <v>155</v>
      </c>
      <c r="G64" s="61">
        <v>2</v>
      </c>
      <c r="H64" s="59" t="s">
        <v>397</v>
      </c>
      <c r="I64" s="60">
        <f t="shared" si="9"/>
        <v>3</v>
      </c>
      <c r="J64" s="63">
        <f t="shared" si="5"/>
        <v>169</v>
      </c>
      <c r="K64" s="61">
        <v>4</v>
      </c>
      <c r="L64" s="59" t="s">
        <v>398</v>
      </c>
      <c r="M64" s="60">
        <f t="shared" si="10"/>
        <v>1</v>
      </c>
      <c r="N64" s="63">
        <f t="shared" si="6"/>
        <v>64</v>
      </c>
      <c r="O64" s="61">
        <v>3</v>
      </c>
      <c r="P64" s="59" t="s">
        <v>399</v>
      </c>
      <c r="Q64" s="60">
        <f t="shared" si="11"/>
        <v>2</v>
      </c>
      <c r="R64" s="167">
        <f t="shared" si="7"/>
        <v>165</v>
      </c>
    </row>
    <row r="65" spans="1:18" s="8" customFormat="1" ht="24.75" customHeight="1">
      <c r="A65" s="26">
        <v>57</v>
      </c>
      <c r="B65" s="56" t="s">
        <v>78</v>
      </c>
      <c r="C65" s="61">
        <v>1</v>
      </c>
      <c r="D65" s="59" t="s">
        <v>400</v>
      </c>
      <c r="E65" s="60">
        <f t="shared" si="8"/>
        <v>4</v>
      </c>
      <c r="F65" s="63">
        <f t="shared" si="4"/>
        <v>159</v>
      </c>
      <c r="G65" s="61" t="s">
        <v>14</v>
      </c>
      <c r="H65" s="59" t="s">
        <v>14</v>
      </c>
      <c r="I65" s="60">
        <f t="shared" si="9"/>
        <v>0</v>
      </c>
      <c r="J65" s="63">
        <f t="shared" si="5"/>
        <v>169</v>
      </c>
      <c r="K65" s="61">
        <v>2</v>
      </c>
      <c r="L65" s="59" t="s">
        <v>401</v>
      </c>
      <c r="M65" s="60">
        <f t="shared" si="10"/>
        <v>3</v>
      </c>
      <c r="N65" s="63">
        <f t="shared" si="6"/>
        <v>67</v>
      </c>
      <c r="O65" s="61">
        <v>3</v>
      </c>
      <c r="P65" s="59" t="s">
        <v>402</v>
      </c>
      <c r="Q65" s="60">
        <f t="shared" si="11"/>
        <v>2</v>
      </c>
      <c r="R65" s="167">
        <f t="shared" si="7"/>
        <v>167</v>
      </c>
    </row>
    <row r="66" spans="1:18" s="8" customFormat="1" ht="24.75" customHeight="1">
      <c r="A66" s="26">
        <v>58</v>
      </c>
      <c r="B66" s="56" t="s">
        <v>79</v>
      </c>
      <c r="C66" s="61" t="s">
        <v>13</v>
      </c>
      <c r="D66" s="59" t="s">
        <v>403</v>
      </c>
      <c r="E66" s="60">
        <f t="shared" si="8"/>
        <v>0</v>
      </c>
      <c r="F66" s="63">
        <f t="shared" si="4"/>
        <v>159</v>
      </c>
      <c r="G66" s="61">
        <v>1</v>
      </c>
      <c r="H66" s="59" t="s">
        <v>404</v>
      </c>
      <c r="I66" s="60">
        <f t="shared" si="9"/>
        <v>4</v>
      </c>
      <c r="J66" s="63">
        <f t="shared" si="5"/>
        <v>173</v>
      </c>
      <c r="K66" s="61" t="s">
        <v>13</v>
      </c>
      <c r="L66" s="59" t="s">
        <v>14</v>
      </c>
      <c r="M66" s="60">
        <f t="shared" si="10"/>
        <v>0</v>
      </c>
      <c r="N66" s="63">
        <f t="shared" si="6"/>
        <v>67</v>
      </c>
      <c r="O66" s="61" t="s">
        <v>14</v>
      </c>
      <c r="P66" s="59" t="s">
        <v>14</v>
      </c>
      <c r="Q66" s="60">
        <f t="shared" si="11"/>
        <v>0</v>
      </c>
      <c r="R66" s="167">
        <f t="shared" si="7"/>
        <v>167</v>
      </c>
    </row>
    <row r="67" spans="1:18" s="8" customFormat="1" ht="24.75" customHeight="1">
      <c r="A67" s="26">
        <v>59</v>
      </c>
      <c r="B67" s="56" t="s">
        <v>83</v>
      </c>
      <c r="C67" s="61">
        <v>1</v>
      </c>
      <c r="D67" s="59">
        <v>59.99</v>
      </c>
      <c r="E67" s="60">
        <f t="shared" si="8"/>
        <v>4</v>
      </c>
      <c r="F67" s="63">
        <f t="shared" si="4"/>
        <v>163</v>
      </c>
      <c r="G67" s="61">
        <v>2</v>
      </c>
      <c r="H67" s="59" t="s">
        <v>405</v>
      </c>
      <c r="I67" s="60">
        <f t="shared" si="9"/>
        <v>3</v>
      </c>
      <c r="J67" s="63">
        <f t="shared" si="5"/>
        <v>176</v>
      </c>
      <c r="K67" s="61">
        <v>4</v>
      </c>
      <c r="L67" s="59" t="s">
        <v>406</v>
      </c>
      <c r="M67" s="60">
        <f t="shared" si="10"/>
        <v>1</v>
      </c>
      <c r="N67" s="63">
        <f t="shared" si="6"/>
        <v>68</v>
      </c>
      <c r="O67" s="61">
        <v>3</v>
      </c>
      <c r="P67" s="59" t="s">
        <v>407</v>
      </c>
      <c r="Q67" s="60">
        <f t="shared" si="11"/>
        <v>2</v>
      </c>
      <c r="R67" s="167">
        <f t="shared" si="7"/>
        <v>169</v>
      </c>
    </row>
    <row r="68" spans="1:18" s="8" customFormat="1" ht="24.75" customHeight="1">
      <c r="A68" s="26">
        <v>60</v>
      </c>
      <c r="B68" s="56" t="s">
        <v>84</v>
      </c>
      <c r="C68" s="61">
        <v>2</v>
      </c>
      <c r="D68" s="59">
        <v>55.08</v>
      </c>
      <c r="E68" s="60">
        <f t="shared" si="8"/>
        <v>3</v>
      </c>
      <c r="F68" s="63">
        <f t="shared" si="4"/>
        <v>166</v>
      </c>
      <c r="G68" s="61">
        <v>3</v>
      </c>
      <c r="H68" s="59">
        <v>55.51</v>
      </c>
      <c r="I68" s="60">
        <f t="shared" si="9"/>
        <v>2</v>
      </c>
      <c r="J68" s="63">
        <f t="shared" si="5"/>
        <v>178</v>
      </c>
      <c r="K68" s="61">
        <v>4</v>
      </c>
      <c r="L68" s="59" t="s">
        <v>408</v>
      </c>
      <c r="M68" s="60">
        <f t="shared" si="10"/>
        <v>1</v>
      </c>
      <c r="N68" s="63">
        <f t="shared" si="6"/>
        <v>69</v>
      </c>
      <c r="O68" s="61">
        <v>1</v>
      </c>
      <c r="P68" s="59">
        <v>54.04</v>
      </c>
      <c r="Q68" s="60">
        <f t="shared" si="11"/>
        <v>4</v>
      </c>
      <c r="R68" s="167">
        <f t="shared" si="7"/>
        <v>173</v>
      </c>
    </row>
    <row r="69" spans="1:18" s="8" customFormat="1" ht="24.75" customHeight="1" thickBot="1">
      <c r="A69" s="27">
        <v>61</v>
      </c>
      <c r="B69" s="58" t="s">
        <v>80</v>
      </c>
      <c r="C69" s="61">
        <v>1</v>
      </c>
      <c r="D69" s="59" t="s">
        <v>409</v>
      </c>
      <c r="E69" s="60">
        <f t="shared" si="8"/>
        <v>4</v>
      </c>
      <c r="F69" s="63">
        <f t="shared" si="4"/>
        <v>170</v>
      </c>
      <c r="G69" s="61">
        <v>2</v>
      </c>
      <c r="H69" s="59" t="s">
        <v>410</v>
      </c>
      <c r="I69" s="60">
        <f t="shared" si="9"/>
        <v>3</v>
      </c>
      <c r="J69" s="63">
        <f t="shared" si="5"/>
        <v>181</v>
      </c>
      <c r="K69" s="61">
        <v>4</v>
      </c>
      <c r="L69" s="59" t="s">
        <v>411</v>
      </c>
      <c r="M69" s="60">
        <f t="shared" si="10"/>
        <v>1</v>
      </c>
      <c r="N69" s="63">
        <f t="shared" si="6"/>
        <v>70</v>
      </c>
      <c r="O69" s="61">
        <v>3</v>
      </c>
      <c r="P69" s="59" t="s">
        <v>412</v>
      </c>
      <c r="Q69" s="184">
        <f t="shared" si="11"/>
        <v>2</v>
      </c>
      <c r="R69" s="185">
        <f t="shared" si="7"/>
        <v>175</v>
      </c>
    </row>
    <row r="70" spans="1:18" s="8" customFormat="1" ht="12.75" customHeight="1">
      <c r="A70" s="15"/>
      <c r="B70" s="51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288" t="s">
        <v>10</v>
      </c>
      <c r="B71" s="289"/>
      <c r="C71" s="292">
        <f>F69</f>
        <v>170</v>
      </c>
      <c r="D71" s="293"/>
      <c r="E71" s="293"/>
      <c r="F71" s="294"/>
      <c r="G71" s="292">
        <f>J69</f>
        <v>181</v>
      </c>
      <c r="H71" s="293"/>
      <c r="I71" s="293"/>
      <c r="J71" s="294"/>
      <c r="K71" s="292">
        <f>N69</f>
        <v>70</v>
      </c>
      <c r="L71" s="293"/>
      <c r="M71" s="293"/>
      <c r="N71" s="294"/>
      <c r="O71" s="292">
        <f>R69</f>
        <v>175</v>
      </c>
      <c r="P71" s="293"/>
      <c r="Q71" s="293"/>
      <c r="R71" s="294"/>
    </row>
    <row r="72" spans="1:18" ht="19.5" customHeight="1">
      <c r="A72" s="290" t="s">
        <v>11</v>
      </c>
      <c r="B72" s="291"/>
      <c r="C72" s="295">
        <f>VLOOKUP(C71,place,2,TRUE)</f>
        <v>3</v>
      </c>
      <c r="D72" s="296"/>
      <c r="E72" s="296"/>
      <c r="F72" s="297"/>
      <c r="G72" s="295">
        <f>VLOOKUP(G71,place,2,TRUE)</f>
        <v>1</v>
      </c>
      <c r="H72" s="296"/>
      <c r="I72" s="296"/>
      <c r="J72" s="297"/>
      <c r="K72" s="295">
        <f>VLOOKUP(K71,place,2,TRUE)</f>
        <v>4</v>
      </c>
      <c r="L72" s="296"/>
      <c r="M72" s="296"/>
      <c r="N72" s="297"/>
      <c r="O72" s="295">
        <f>VLOOKUP(O71,place,2,TRUE)</f>
        <v>2</v>
      </c>
      <c r="P72" s="296"/>
      <c r="Q72" s="296"/>
      <c r="R72" s="297"/>
    </row>
    <row r="73" spans="3:18" ht="20.25" customHeight="1">
      <c r="C73" s="9">
        <f>300-C71</f>
        <v>130</v>
      </c>
      <c r="D73" s="9"/>
      <c r="E73" s="9"/>
      <c r="F73" s="67"/>
      <c r="G73" s="9">
        <f>300-G71</f>
        <v>119</v>
      </c>
      <c r="H73" s="9"/>
      <c r="I73" s="9"/>
      <c r="J73" s="67"/>
      <c r="K73" s="9">
        <f>300-K71</f>
        <v>230</v>
      </c>
      <c r="L73" s="9"/>
      <c r="M73" s="9"/>
      <c r="N73" s="67"/>
      <c r="O73" s="9">
        <f>300-O71</f>
        <v>125</v>
      </c>
      <c r="P73" s="9"/>
      <c r="Q73" s="9"/>
      <c r="R73" s="67"/>
    </row>
    <row r="77" spans="3:16" ht="12">
      <c r="C77" s="1" t="s">
        <v>86</v>
      </c>
      <c r="D77" s="3">
        <f>COUNTIF(C9:C69,1)</f>
        <v>16</v>
      </c>
      <c r="G77" s="1" t="s">
        <v>86</v>
      </c>
      <c r="H77" s="3">
        <f>COUNTIF(G9:G69,1)</f>
        <v>20</v>
      </c>
      <c r="K77" s="1" t="s">
        <v>86</v>
      </c>
      <c r="L77" s="3">
        <f>COUNTIF(K9:K69,1)</f>
        <v>0</v>
      </c>
      <c r="O77" s="1" t="s">
        <v>86</v>
      </c>
      <c r="P77" s="3">
        <f>COUNTIF(O9:O69,1)</f>
        <v>25</v>
      </c>
    </row>
    <row r="78" spans="3:16" ht="12">
      <c r="C78" s="1" t="s">
        <v>87</v>
      </c>
      <c r="D78" s="3">
        <f>COUNTIF(C9:C69,2)</f>
        <v>23</v>
      </c>
      <c r="G78" s="1" t="s">
        <v>87</v>
      </c>
      <c r="H78" s="3">
        <f>COUNTIF(G9:G69,2)</f>
        <v>21</v>
      </c>
      <c r="K78" s="1" t="s">
        <v>87</v>
      </c>
      <c r="L78" s="3">
        <f>COUNTIF(K9:K69,2)</f>
        <v>3</v>
      </c>
      <c r="O78" s="1" t="s">
        <v>87</v>
      </c>
      <c r="P78" s="3">
        <f>COUNTIF(O9:O69,2)</f>
        <v>13</v>
      </c>
    </row>
    <row r="79" spans="3:16" ht="12">
      <c r="C79" s="1" t="s">
        <v>88</v>
      </c>
      <c r="D79" s="3">
        <f>COUNTIF(C9:C69,3)</f>
        <v>17</v>
      </c>
      <c r="G79" s="1" t="s">
        <v>88</v>
      </c>
      <c r="H79" s="3">
        <f>COUNTIF(G9:G69,3)</f>
        <v>19</v>
      </c>
      <c r="K79" s="1" t="s">
        <v>88</v>
      </c>
      <c r="L79" s="3">
        <f>COUNTIF(K9:K69,3)</f>
        <v>9</v>
      </c>
      <c r="O79" s="1" t="s">
        <v>88</v>
      </c>
      <c r="P79" s="3">
        <f>COUNTIF(O9:O69,3)</f>
        <v>14</v>
      </c>
    </row>
    <row r="80" spans="3:16" ht="12">
      <c r="C80" s="1" t="s">
        <v>89</v>
      </c>
      <c r="D80" s="3">
        <f>COUNTIF(C9:C69,4)</f>
        <v>3</v>
      </c>
      <c r="G80" s="1" t="s">
        <v>89</v>
      </c>
      <c r="H80" s="3">
        <f>COUNTIF(G9:G69,4)</f>
        <v>0</v>
      </c>
      <c r="K80" s="1" t="s">
        <v>89</v>
      </c>
      <c r="L80" s="3">
        <f>COUNTIF(K9:K69,4)</f>
        <v>43</v>
      </c>
      <c r="O80" s="1" t="s">
        <v>89</v>
      </c>
      <c r="P80" s="3">
        <f>COUNTIF(O9:O69,4)</f>
        <v>8</v>
      </c>
    </row>
    <row r="81" spans="3:16" ht="12">
      <c r="C81" s="1" t="s">
        <v>14</v>
      </c>
      <c r="D81" s="2">
        <f>COUNTIF(C9:C69,"DSQ")</f>
        <v>0</v>
      </c>
      <c r="G81" s="1" t="s">
        <v>14</v>
      </c>
      <c r="H81" s="2">
        <f>COUNTIF(G9:G69,"DSQ")</f>
        <v>1</v>
      </c>
      <c r="K81" s="1" t="s">
        <v>14</v>
      </c>
      <c r="L81" s="2">
        <f>COUNTIF(K9:K69,"DSQ")</f>
        <v>3</v>
      </c>
      <c r="O81" s="1" t="s">
        <v>14</v>
      </c>
      <c r="P81" s="2">
        <f>COUNTIF(O9:O69,"DSQ")</f>
        <v>1</v>
      </c>
    </row>
    <row r="82" spans="3:16" ht="12">
      <c r="C82" s="1" t="s">
        <v>13</v>
      </c>
      <c r="D82" s="2">
        <f>COUNTIF(C9:C69,"T/O")</f>
        <v>2</v>
      </c>
      <c r="G82" s="1" t="s">
        <v>13</v>
      </c>
      <c r="H82" s="2">
        <f>COUNTIF(G9:G69,"T/O")</f>
        <v>0</v>
      </c>
      <c r="K82" s="1" t="s">
        <v>13</v>
      </c>
      <c r="L82" s="2">
        <f>COUNTIF(K9:K69,"T/O")</f>
        <v>2</v>
      </c>
      <c r="O82" s="1" t="s">
        <v>13</v>
      </c>
      <c r="P82" s="2">
        <f>COUNTIF(O9:O69,"T/O")</f>
        <v>0</v>
      </c>
    </row>
    <row r="83" spans="3:16" ht="12">
      <c r="C83" s="1" t="s">
        <v>177</v>
      </c>
      <c r="D83" s="2">
        <f>COUNTIF(C9:C69,"DNS")</f>
        <v>0</v>
      </c>
      <c r="G83" s="1" t="s">
        <v>177</v>
      </c>
      <c r="H83" s="2">
        <f>COUNTIF(G9:G69,"DNS")</f>
        <v>0</v>
      </c>
      <c r="K83" s="1" t="s">
        <v>177</v>
      </c>
      <c r="L83" s="2">
        <f>COUNTIF(K9:K69,"DNS")</f>
        <v>1</v>
      </c>
      <c r="O83" s="1" t="s">
        <v>177</v>
      </c>
      <c r="P83" s="2">
        <f>COUNTIF(O9:O69,"DNS")</f>
        <v>0</v>
      </c>
    </row>
    <row r="84" spans="3:16" ht="12">
      <c r="C84" s="1" t="s">
        <v>81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68" t="s">
        <v>175</v>
      </c>
    </row>
    <row r="86" spans="21:24" ht="12">
      <c r="U86" s="3" t="str">
        <f>C5</f>
        <v>Saltburn &amp; Marske</v>
      </c>
      <c r="V86" s="1" t="str">
        <f>G5</f>
        <v>Northallerton</v>
      </c>
      <c r="W86" s="1" t="str">
        <f>K5</f>
        <v>Eston</v>
      </c>
      <c r="X86" s="1" t="str">
        <f>O5</f>
        <v>Stokesley</v>
      </c>
    </row>
    <row r="87" spans="20:24" ht="12.75" thickBot="1">
      <c r="T87" s="1" t="s">
        <v>86</v>
      </c>
      <c r="U87" s="3">
        <f aca="true" t="shared" si="12" ref="U87:U92">D77</f>
        <v>16</v>
      </c>
      <c r="V87" s="1">
        <f aca="true" t="shared" si="13" ref="V87:V92">H77</f>
        <v>20</v>
      </c>
      <c r="W87" s="1">
        <f aca="true" t="shared" si="14" ref="W87:W92">L77</f>
        <v>0</v>
      </c>
      <c r="X87" s="1">
        <f aca="true" t="shared" si="15" ref="X87:X92">P77</f>
        <v>25</v>
      </c>
    </row>
    <row r="88" spans="4:24" ht="12">
      <c r="D88" s="120" t="s">
        <v>128</v>
      </c>
      <c r="E88" s="121"/>
      <c r="F88" s="122"/>
      <c r="T88" s="1" t="s">
        <v>87</v>
      </c>
      <c r="U88" s="3">
        <f t="shared" si="12"/>
        <v>23</v>
      </c>
      <c r="V88" s="1">
        <f t="shared" si="13"/>
        <v>21</v>
      </c>
      <c r="W88" s="1">
        <f t="shared" si="14"/>
        <v>3</v>
      </c>
      <c r="X88" s="1">
        <f t="shared" si="15"/>
        <v>13</v>
      </c>
    </row>
    <row r="89" spans="4:24" ht="12">
      <c r="D89" s="123">
        <f>LARGE(C71:R71,4)</f>
        <v>70</v>
      </c>
      <c r="E89" s="124">
        <v>4</v>
      </c>
      <c r="F89" s="125"/>
      <c r="T89" s="1" t="s">
        <v>88</v>
      </c>
      <c r="U89" s="3">
        <f t="shared" si="12"/>
        <v>17</v>
      </c>
      <c r="V89" s="1">
        <f t="shared" si="13"/>
        <v>19</v>
      </c>
      <c r="W89" s="1">
        <f t="shared" si="14"/>
        <v>9</v>
      </c>
      <c r="X89" s="1">
        <f t="shared" si="15"/>
        <v>14</v>
      </c>
    </row>
    <row r="90" spans="4:24" ht="12">
      <c r="D90" s="123">
        <f>LARGE(C71:R71,3)</f>
        <v>170</v>
      </c>
      <c r="E90" s="124">
        <v>3</v>
      </c>
      <c r="F90" s="125"/>
      <c r="T90" s="1" t="s">
        <v>89</v>
      </c>
      <c r="U90" s="3">
        <f t="shared" si="12"/>
        <v>3</v>
      </c>
      <c r="V90" s="1">
        <f t="shared" si="13"/>
        <v>0</v>
      </c>
      <c r="W90" s="1">
        <f t="shared" si="14"/>
        <v>43</v>
      </c>
      <c r="X90" s="1">
        <f t="shared" si="15"/>
        <v>8</v>
      </c>
    </row>
    <row r="91" spans="4:24" ht="12">
      <c r="D91" s="123">
        <f>LARGE(C71:R71,2)</f>
        <v>175</v>
      </c>
      <c r="E91" s="124">
        <v>2</v>
      </c>
      <c r="F91" s="125"/>
      <c r="T91" s="1" t="s">
        <v>14</v>
      </c>
      <c r="U91" s="3">
        <f t="shared" si="12"/>
        <v>0</v>
      </c>
      <c r="V91" s="1">
        <f t="shared" si="13"/>
        <v>1</v>
      </c>
      <c r="W91" s="1">
        <f t="shared" si="14"/>
        <v>3</v>
      </c>
      <c r="X91" s="1">
        <f t="shared" si="15"/>
        <v>1</v>
      </c>
    </row>
    <row r="92" spans="4:24" ht="12">
      <c r="D92" s="123">
        <f>LARGE(C71:R71,1)</f>
        <v>181</v>
      </c>
      <c r="E92" s="124">
        <v>1</v>
      </c>
      <c r="F92" s="125"/>
      <c r="T92" s="1" t="s">
        <v>13</v>
      </c>
      <c r="U92" s="3">
        <f t="shared" si="12"/>
        <v>2</v>
      </c>
      <c r="V92" s="1">
        <f t="shared" si="13"/>
        <v>0</v>
      </c>
      <c r="W92" s="1">
        <f t="shared" si="14"/>
        <v>2</v>
      </c>
      <c r="X92" s="1">
        <f t="shared" si="15"/>
        <v>0</v>
      </c>
    </row>
    <row r="93" spans="4:24" ht="12.75" thickBot="1">
      <c r="D93" s="126"/>
      <c r="E93" s="127"/>
      <c r="F93" s="128"/>
      <c r="T93" s="1" t="s">
        <v>177</v>
      </c>
      <c r="U93" s="3">
        <f>D83</f>
        <v>0</v>
      </c>
      <c r="V93" s="1">
        <f>H83</f>
        <v>0</v>
      </c>
      <c r="W93" s="1">
        <f>L83</f>
        <v>1</v>
      </c>
      <c r="X93" s="1">
        <f>P83</f>
        <v>0</v>
      </c>
    </row>
  </sheetData>
  <sheetProtection password="B2C1" sheet="1"/>
  <mergeCells count="16">
    <mergeCell ref="J3:K3"/>
    <mergeCell ref="O5:R5"/>
    <mergeCell ref="A5:B5"/>
    <mergeCell ref="C5:F5"/>
    <mergeCell ref="G5:J5"/>
    <mergeCell ref="K5:N5"/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B4">
      <selection activeCell="W23" sqref="W23"/>
    </sheetView>
  </sheetViews>
  <sheetFormatPr defaultColWidth="9.140625" defaultRowHeight="12.75"/>
  <sheetData>
    <row r="1" spans="1:18" s="1" customFormat="1" ht="28.5" customHeight="1">
      <c r="A1" s="10" t="s">
        <v>0</v>
      </c>
      <c r="B1" s="50"/>
      <c r="C1" s="16"/>
      <c r="D1" s="16"/>
      <c r="E1" s="16"/>
      <c r="F1" s="65"/>
      <c r="G1" s="16"/>
      <c r="H1" s="16"/>
      <c r="I1" s="16"/>
      <c r="J1" s="69"/>
      <c r="K1" s="17"/>
      <c r="L1" s="16"/>
      <c r="M1" s="18"/>
      <c r="N1" s="65"/>
      <c r="O1" s="16"/>
      <c r="P1" s="16"/>
      <c r="Q1" s="16"/>
      <c r="R1" s="65"/>
    </row>
    <row r="2" spans="1:18" s="1" customFormat="1" ht="28.5" customHeight="1">
      <c r="A2" s="10"/>
      <c r="B2" s="50"/>
      <c r="C2" s="16"/>
      <c r="D2" s="16"/>
      <c r="E2" s="16"/>
      <c r="F2" s="65"/>
      <c r="G2" s="16"/>
      <c r="H2" s="16"/>
      <c r="I2" s="16"/>
      <c r="J2" s="69"/>
      <c r="K2" s="16"/>
      <c r="L2" s="16"/>
      <c r="M2" s="16"/>
      <c r="N2" s="65"/>
      <c r="O2" s="16"/>
      <c r="P2" s="16"/>
      <c r="Q2" s="16"/>
      <c r="R2" s="65"/>
    </row>
    <row r="3" spans="2:18" s="1" customFormat="1" ht="16.5" customHeight="1">
      <c r="B3" s="97" t="s">
        <v>125</v>
      </c>
      <c r="C3" s="112" t="str">
        <f>'Moors League'!C3</f>
        <v>Saltburn Leisure Centre</v>
      </c>
      <c r="D3" s="3"/>
      <c r="F3" s="68"/>
      <c r="H3" s="2"/>
      <c r="J3" s="298" t="s">
        <v>126</v>
      </c>
      <c r="K3" s="298"/>
      <c r="L3" s="113" t="str">
        <f>'Moors League'!L3</f>
        <v>24th January 2015</v>
      </c>
      <c r="N3" s="68"/>
      <c r="P3" s="3"/>
      <c r="R3" s="68"/>
    </row>
    <row r="4" spans="2:18" s="1" customFormat="1" ht="16.5" customHeight="1">
      <c r="B4" s="97"/>
      <c r="C4" s="98"/>
      <c r="D4" s="3"/>
      <c r="F4" s="68"/>
      <c r="H4" s="2"/>
      <c r="J4" s="68"/>
      <c r="L4" s="3"/>
      <c r="N4" s="68"/>
      <c r="P4" s="3"/>
      <c r="R4" s="68"/>
    </row>
    <row r="5" ht="13.5" thickBot="1"/>
    <row r="6" spans="1:18" s="4" customFormat="1" ht="14.25">
      <c r="A6" s="302" t="s">
        <v>1</v>
      </c>
      <c r="B6" s="307"/>
      <c r="C6" s="302" t="str">
        <f>'Moors League'!C5:F5</f>
        <v>Saltburn &amp; Marske</v>
      </c>
      <c r="D6" s="303"/>
      <c r="E6" s="303"/>
      <c r="F6" s="307"/>
      <c r="G6" s="303" t="str">
        <f>'Moors League'!G5:J5</f>
        <v>Northallerton</v>
      </c>
      <c r="H6" s="303"/>
      <c r="I6" s="303"/>
      <c r="J6" s="307"/>
      <c r="K6" s="302" t="str">
        <f>'Moors League'!K5:N5</f>
        <v>Eston</v>
      </c>
      <c r="L6" s="303"/>
      <c r="M6" s="303"/>
      <c r="N6" s="307"/>
      <c r="O6" s="302" t="str">
        <f>'Moors League'!O5:R5</f>
        <v>Stokesley</v>
      </c>
      <c r="P6" s="303"/>
      <c r="Q6" s="303"/>
      <c r="R6" s="307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288" t="s">
        <v>15</v>
      </c>
      <c r="B8" s="289"/>
      <c r="C8" s="292">
        <f>SUM('Moors League'!C71:F71)</f>
        <v>170</v>
      </c>
      <c r="D8" s="293"/>
      <c r="E8" s="293"/>
      <c r="F8" s="294"/>
      <c r="G8" s="292">
        <f>SUM('Moors League'!G71:J71)</f>
        <v>181</v>
      </c>
      <c r="H8" s="293"/>
      <c r="I8" s="293"/>
      <c r="J8" s="294"/>
      <c r="K8" s="292">
        <f>SUM('Moors League'!K71:N71)</f>
        <v>70</v>
      </c>
      <c r="L8" s="293"/>
      <c r="M8" s="293"/>
      <c r="N8" s="294"/>
      <c r="O8" s="292">
        <f>SUM('Moors League'!O71:R71)</f>
        <v>175</v>
      </c>
      <c r="P8" s="293"/>
      <c r="Q8" s="293"/>
      <c r="R8" s="294"/>
    </row>
    <row r="9" spans="1:18" s="1" customFormat="1" ht="19.5" customHeight="1">
      <c r="A9" s="290" t="s">
        <v>11</v>
      </c>
      <c r="B9" s="291"/>
      <c r="C9" s="292">
        <f>SUM('Moors League'!C72:F72)</f>
        <v>3</v>
      </c>
      <c r="D9" s="293"/>
      <c r="E9" s="293"/>
      <c r="F9" s="294"/>
      <c r="G9" s="292">
        <f>SUM('Moors League'!G72:J72)</f>
        <v>1</v>
      </c>
      <c r="H9" s="293"/>
      <c r="I9" s="293"/>
      <c r="J9" s="294"/>
      <c r="K9" s="292">
        <f>SUM('Moors League'!K72:N72)</f>
        <v>4</v>
      </c>
      <c r="L9" s="293"/>
      <c r="M9" s="293"/>
      <c r="N9" s="294"/>
      <c r="O9" s="292">
        <f>SUM('Moors League'!O72:R72)</f>
        <v>2</v>
      </c>
      <c r="P9" s="293"/>
      <c r="Q9" s="293"/>
      <c r="R9" s="294"/>
    </row>
  </sheetData>
  <sheetProtection password="8D01" sheet="1"/>
  <mergeCells count="16"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  <mergeCell ref="O6:R6"/>
    <mergeCell ref="A8:B8"/>
    <mergeCell ref="C8:F8"/>
    <mergeCell ref="G8:J8"/>
    <mergeCell ref="K8:N8"/>
    <mergeCell ref="O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7109375" style="181" customWidth="1"/>
    <col min="2" max="2" width="14.140625" style="171" bestFit="1" customWidth="1"/>
    <col min="3" max="3" width="19.28125" style="171" bestFit="1" customWidth="1"/>
    <col min="4" max="4" width="20.28125" style="182" bestFit="1" customWidth="1"/>
    <col min="5" max="5" width="9.140625" style="46" customWidth="1"/>
    <col min="6" max="6" width="20.57421875" style="171" customWidth="1"/>
    <col min="7" max="7" width="10.140625" style="46" bestFit="1" customWidth="1"/>
    <col min="8" max="8" width="8.421875" style="169" bestFit="1" customWidth="1"/>
    <col min="9" max="9" width="9.140625" style="170" customWidth="1"/>
    <col min="10" max="16384" width="9.140625" style="171" customWidth="1"/>
  </cols>
  <sheetData>
    <row r="1" spans="1:6" ht="29.25" customHeight="1">
      <c r="A1" s="311" t="s">
        <v>17</v>
      </c>
      <c r="B1" s="312"/>
      <c r="C1" s="312"/>
      <c r="D1" s="312"/>
      <c r="F1" s="168" t="str">
        <f>'Moors League'!U86</f>
        <v>Saltburn &amp; Marske</v>
      </c>
    </row>
    <row r="2" spans="1:9" s="173" customFormat="1" ht="18.75">
      <c r="A2" s="310" t="s">
        <v>125</v>
      </c>
      <c r="B2" s="310"/>
      <c r="C2" s="172" t="str">
        <f>'Moors League'!C3</f>
        <v>Saltburn Leisure Centre</v>
      </c>
      <c r="D2" s="172"/>
      <c r="E2" s="173" t="s">
        <v>18</v>
      </c>
      <c r="F2" s="174" t="str">
        <f>'Moors League'!L3</f>
        <v>24th January 2015</v>
      </c>
      <c r="H2" s="175"/>
      <c r="I2" s="176"/>
    </row>
    <row r="3" spans="1:9" s="178" customFormat="1" ht="12.75">
      <c r="A3" s="177"/>
      <c r="E3" s="37"/>
      <c r="G3" s="37"/>
      <c r="H3" s="75"/>
      <c r="I3" s="77" t="s">
        <v>12</v>
      </c>
    </row>
    <row r="4" spans="1:9" s="178" customFormat="1" ht="21.75" customHeight="1">
      <c r="A4" s="179">
        <v>1</v>
      </c>
      <c r="B4" s="82" t="s">
        <v>90</v>
      </c>
      <c r="C4" s="82" t="s">
        <v>91</v>
      </c>
      <c r="D4" s="156" t="s">
        <v>192</v>
      </c>
      <c r="E4" s="86">
        <f>'Moors League'!D9</f>
        <v>35.78</v>
      </c>
      <c r="F4" s="38"/>
      <c r="G4" s="49"/>
      <c r="H4" s="75"/>
      <c r="I4" s="100">
        <f>'Moors League'!E9</f>
        <v>4</v>
      </c>
    </row>
    <row r="5" spans="1:9" s="178" customFormat="1" ht="21.75" customHeight="1">
      <c r="A5" s="179">
        <v>2</v>
      </c>
      <c r="B5" s="83" t="s">
        <v>92</v>
      </c>
      <c r="C5" s="83" t="s">
        <v>91</v>
      </c>
      <c r="D5" s="157" t="s">
        <v>290</v>
      </c>
      <c r="E5" s="86">
        <f>'Moors League'!D10</f>
        <v>32.41</v>
      </c>
      <c r="F5" s="40"/>
      <c r="G5" s="39"/>
      <c r="H5" s="75"/>
      <c r="I5" s="100">
        <f>'Moors League'!E10</f>
        <v>2</v>
      </c>
    </row>
    <row r="6" spans="1:9" s="178" customFormat="1" ht="21.75" customHeight="1">
      <c r="A6" s="179">
        <v>3</v>
      </c>
      <c r="B6" s="82" t="s">
        <v>93</v>
      </c>
      <c r="C6" s="82" t="s">
        <v>94</v>
      </c>
      <c r="D6" s="156" t="s">
        <v>291</v>
      </c>
      <c r="E6" s="86">
        <f>'Moors League'!D11</f>
        <v>44.56</v>
      </c>
      <c r="F6" s="200"/>
      <c r="G6" s="41"/>
      <c r="H6" s="75"/>
      <c r="I6" s="100">
        <f>'Moors League'!E11</f>
        <v>2</v>
      </c>
    </row>
    <row r="7" spans="1:9" s="178" customFormat="1" ht="21.75" customHeight="1">
      <c r="A7" s="179">
        <v>4</v>
      </c>
      <c r="B7" s="82" t="s">
        <v>95</v>
      </c>
      <c r="C7" s="82" t="s">
        <v>94</v>
      </c>
      <c r="D7" s="156" t="s">
        <v>292</v>
      </c>
      <c r="E7" s="86">
        <f>'Moors League'!D12</f>
        <v>43.56</v>
      </c>
      <c r="F7" s="85"/>
      <c r="G7" s="41"/>
      <c r="H7" s="75"/>
      <c r="I7" s="100">
        <f>'Moors League'!E12</f>
        <v>3</v>
      </c>
    </row>
    <row r="8" spans="1:9" s="178" customFormat="1" ht="21.75" customHeight="1">
      <c r="A8" s="179">
        <v>5</v>
      </c>
      <c r="B8" s="82" t="s">
        <v>96</v>
      </c>
      <c r="C8" s="82" t="s">
        <v>97</v>
      </c>
      <c r="D8" s="156" t="s">
        <v>209</v>
      </c>
      <c r="E8" s="86">
        <f>'Moors League'!D13</f>
        <v>40.84</v>
      </c>
      <c r="F8" s="42"/>
      <c r="G8" s="39"/>
      <c r="H8" s="75"/>
      <c r="I8" s="100">
        <f>'Moors League'!E13</f>
        <v>4</v>
      </c>
    </row>
    <row r="9" spans="1:9" s="178" customFormat="1" ht="21.75" customHeight="1">
      <c r="A9" s="179">
        <v>6</v>
      </c>
      <c r="B9" s="82" t="s">
        <v>98</v>
      </c>
      <c r="C9" s="82" t="s">
        <v>97</v>
      </c>
      <c r="D9" s="156" t="s">
        <v>207</v>
      </c>
      <c r="E9" s="86">
        <f>'Moors League'!D14</f>
        <v>36.94</v>
      </c>
      <c r="F9" s="42"/>
      <c r="G9" s="39"/>
      <c r="H9" s="75"/>
      <c r="I9" s="100">
        <f>'Moors League'!E14</f>
        <v>4</v>
      </c>
    </row>
    <row r="10" spans="1:9" s="178" customFormat="1" ht="21.75" customHeight="1">
      <c r="A10" s="179">
        <v>7</v>
      </c>
      <c r="B10" s="82" t="s">
        <v>99</v>
      </c>
      <c r="C10" s="82" t="s">
        <v>100</v>
      </c>
      <c r="D10" s="156" t="s">
        <v>293</v>
      </c>
      <c r="E10" s="86">
        <f>'Moors League'!D15</f>
        <v>18.33</v>
      </c>
      <c r="F10" s="48"/>
      <c r="G10" s="39"/>
      <c r="H10" s="75"/>
      <c r="I10" s="100">
        <f>'Moors League'!E15</f>
        <v>3</v>
      </c>
    </row>
    <row r="11" spans="1:9" s="178" customFormat="1" ht="21.75" customHeight="1">
      <c r="A11" s="179">
        <v>8</v>
      </c>
      <c r="B11" s="82" t="s">
        <v>101</v>
      </c>
      <c r="C11" s="82" t="s">
        <v>100</v>
      </c>
      <c r="D11" s="156" t="s">
        <v>294</v>
      </c>
      <c r="E11" s="86">
        <f>'Moors League'!D16</f>
        <v>20.9</v>
      </c>
      <c r="F11" s="42"/>
      <c r="G11" s="39"/>
      <c r="H11" s="75"/>
      <c r="I11" s="100">
        <f>'Moors League'!E16</f>
        <v>2</v>
      </c>
    </row>
    <row r="12" spans="1:9" s="178" customFormat="1" ht="21.75" customHeight="1">
      <c r="A12" s="179">
        <v>9</v>
      </c>
      <c r="B12" s="82" t="s">
        <v>102</v>
      </c>
      <c r="C12" s="82" t="s">
        <v>103</v>
      </c>
      <c r="D12" s="156" t="s">
        <v>295</v>
      </c>
      <c r="E12" s="86">
        <f>'Moors League'!D17</f>
        <v>39.99</v>
      </c>
      <c r="F12" s="43"/>
      <c r="G12" s="39"/>
      <c r="H12" s="75"/>
      <c r="I12" s="100">
        <f>'Moors League'!E17</f>
        <v>2</v>
      </c>
    </row>
    <row r="13" spans="1:9" s="178" customFormat="1" ht="21.75" customHeight="1">
      <c r="A13" s="179">
        <v>10</v>
      </c>
      <c r="B13" s="82" t="s">
        <v>104</v>
      </c>
      <c r="C13" s="82" t="s">
        <v>103</v>
      </c>
      <c r="D13" s="156" t="s">
        <v>296</v>
      </c>
      <c r="E13" s="86">
        <f>'Moors League'!D18</f>
        <v>35.38</v>
      </c>
      <c r="F13" s="42"/>
      <c r="G13" s="39"/>
      <c r="H13" s="75"/>
      <c r="I13" s="100">
        <f>'Moors League'!E18</f>
        <v>4</v>
      </c>
    </row>
    <row r="14" spans="1:9" s="178" customFormat="1" ht="21.75" customHeight="1">
      <c r="A14" s="179">
        <v>11</v>
      </c>
      <c r="B14" s="82" t="s">
        <v>90</v>
      </c>
      <c r="C14" s="82" t="s">
        <v>105</v>
      </c>
      <c r="D14" s="158" t="s">
        <v>297</v>
      </c>
      <c r="E14" s="87" t="s">
        <v>19</v>
      </c>
      <c r="F14" s="269" t="s">
        <v>192</v>
      </c>
      <c r="G14" s="87" t="s">
        <v>20</v>
      </c>
      <c r="H14" s="91"/>
      <c r="I14" s="81"/>
    </row>
    <row r="15" spans="1:9" s="178" customFormat="1" ht="21.75" customHeight="1">
      <c r="A15" s="179"/>
      <c r="B15" s="82"/>
      <c r="C15" s="82"/>
      <c r="D15" s="158" t="s">
        <v>298</v>
      </c>
      <c r="E15" s="87" t="s">
        <v>21</v>
      </c>
      <c r="F15" s="269" t="s">
        <v>206</v>
      </c>
      <c r="G15" s="87" t="s">
        <v>22</v>
      </c>
      <c r="H15" s="86" t="str">
        <f>'Moors League'!D19</f>
        <v>1.08.90</v>
      </c>
      <c r="I15" s="100">
        <f>'Moors League'!E19</f>
        <v>2</v>
      </c>
    </row>
    <row r="16" spans="1:9" s="178" customFormat="1" ht="21.75" customHeight="1">
      <c r="A16" s="179">
        <v>12</v>
      </c>
      <c r="B16" s="82" t="s">
        <v>92</v>
      </c>
      <c r="C16" s="82" t="s">
        <v>105</v>
      </c>
      <c r="D16" s="158" t="s">
        <v>290</v>
      </c>
      <c r="E16" s="87" t="s">
        <v>19</v>
      </c>
      <c r="F16" s="269" t="s">
        <v>203</v>
      </c>
      <c r="G16" s="87" t="s">
        <v>20</v>
      </c>
      <c r="H16" s="198"/>
      <c r="I16" s="81"/>
    </row>
    <row r="17" spans="1:9" s="178" customFormat="1" ht="21.75" customHeight="1">
      <c r="A17" s="179"/>
      <c r="B17" s="82"/>
      <c r="C17" s="82"/>
      <c r="D17" s="158" t="s">
        <v>193</v>
      </c>
      <c r="E17" s="87" t="s">
        <v>21</v>
      </c>
      <c r="F17" s="269" t="s">
        <v>202</v>
      </c>
      <c r="G17" s="87" t="s">
        <v>22</v>
      </c>
      <c r="H17" s="86" t="str">
        <f>'Moors League'!D20</f>
        <v>1.00.38</v>
      </c>
      <c r="I17" s="100">
        <f>'Moors League'!E20</f>
        <v>2</v>
      </c>
    </row>
    <row r="18" spans="1:9" s="178" customFormat="1" ht="21.75" customHeight="1">
      <c r="A18" s="179">
        <v>13</v>
      </c>
      <c r="B18" s="82" t="s">
        <v>93</v>
      </c>
      <c r="C18" s="82" t="s">
        <v>106</v>
      </c>
      <c r="D18" s="159" t="s">
        <v>291</v>
      </c>
      <c r="E18" s="87"/>
      <c r="F18" s="270" t="s">
        <v>204</v>
      </c>
      <c r="G18" s="92"/>
      <c r="H18" s="74"/>
      <c r="I18" s="81"/>
    </row>
    <row r="19" spans="1:9" s="178" customFormat="1" ht="21.75" customHeight="1">
      <c r="A19" s="179"/>
      <c r="B19" s="82"/>
      <c r="C19" s="82"/>
      <c r="D19" s="159" t="s">
        <v>299</v>
      </c>
      <c r="E19" s="88"/>
      <c r="F19" s="270" t="s">
        <v>194</v>
      </c>
      <c r="G19" s="92"/>
      <c r="H19" s="86" t="str">
        <f>'Moors League'!D21</f>
        <v>1.09.85</v>
      </c>
      <c r="I19" s="100">
        <f>'Moors League'!E21</f>
        <v>2</v>
      </c>
    </row>
    <row r="20" spans="1:9" s="178" customFormat="1" ht="21.75" customHeight="1">
      <c r="A20" s="179">
        <v>14</v>
      </c>
      <c r="B20" s="82" t="s">
        <v>95</v>
      </c>
      <c r="C20" s="82" t="s">
        <v>106</v>
      </c>
      <c r="D20" s="159" t="s">
        <v>300</v>
      </c>
      <c r="E20" s="87"/>
      <c r="F20" s="270" t="s">
        <v>304</v>
      </c>
      <c r="G20" s="92"/>
      <c r="H20" s="74"/>
      <c r="I20" s="81"/>
    </row>
    <row r="21" spans="1:9" s="178" customFormat="1" ht="21.75" customHeight="1">
      <c r="A21" s="179"/>
      <c r="B21" s="82"/>
      <c r="C21" s="82"/>
      <c r="D21" s="159" t="s">
        <v>199</v>
      </c>
      <c r="E21" s="87"/>
      <c r="F21" s="270" t="s">
        <v>305</v>
      </c>
      <c r="G21" s="92"/>
      <c r="H21" s="86" t="str">
        <f>'Moors League'!D22</f>
        <v>1.06.86</v>
      </c>
      <c r="I21" s="100">
        <f>'Moors League'!E22</f>
        <v>3</v>
      </c>
    </row>
    <row r="22" spans="1:9" s="178" customFormat="1" ht="21.75" customHeight="1">
      <c r="A22" s="179">
        <v>15</v>
      </c>
      <c r="B22" s="82" t="s">
        <v>102</v>
      </c>
      <c r="C22" s="82" t="s">
        <v>107</v>
      </c>
      <c r="D22" s="159" t="s">
        <v>295</v>
      </c>
      <c r="E22" s="86">
        <f>'Moors League'!D23</f>
        <v>43.7</v>
      </c>
      <c r="F22" s="201"/>
      <c r="G22" s="39"/>
      <c r="H22" s="75"/>
      <c r="I22" s="100">
        <f>'Moors League'!E23</f>
        <v>3</v>
      </c>
    </row>
    <row r="23" spans="1:9" s="178" customFormat="1" ht="21.75" customHeight="1">
      <c r="A23" s="179">
        <v>16</v>
      </c>
      <c r="B23" s="82" t="s">
        <v>104</v>
      </c>
      <c r="C23" s="82" t="s">
        <v>107</v>
      </c>
      <c r="D23" s="159" t="s">
        <v>207</v>
      </c>
      <c r="E23" s="86">
        <f>'Moors League'!D24</f>
        <v>38.26</v>
      </c>
      <c r="F23" s="201"/>
      <c r="G23" s="39"/>
      <c r="H23" s="75"/>
      <c r="I23" s="100">
        <f>'Moors League'!E24</f>
        <v>4</v>
      </c>
    </row>
    <row r="24" spans="1:9" s="178" customFormat="1" ht="21.75" customHeight="1">
      <c r="A24" s="179">
        <v>17</v>
      </c>
      <c r="B24" s="82" t="s">
        <v>99</v>
      </c>
      <c r="C24" s="82" t="s">
        <v>108</v>
      </c>
      <c r="D24" s="159" t="s">
        <v>301</v>
      </c>
      <c r="E24" s="86">
        <f>'Moors League'!D25</f>
        <v>24.36</v>
      </c>
      <c r="F24" s="201"/>
      <c r="G24" s="39"/>
      <c r="H24" s="75"/>
      <c r="I24" s="100">
        <f>'Moors League'!E25</f>
        <v>1</v>
      </c>
    </row>
    <row r="25" spans="1:9" s="178" customFormat="1" ht="21.75" customHeight="1">
      <c r="A25" s="179">
        <v>18</v>
      </c>
      <c r="B25" s="82" t="s">
        <v>101</v>
      </c>
      <c r="C25" s="82" t="s">
        <v>108</v>
      </c>
      <c r="D25" s="159" t="s">
        <v>294</v>
      </c>
      <c r="E25" s="86">
        <f>'Moors League'!D26</f>
        <v>27.83</v>
      </c>
      <c r="F25" s="201"/>
      <c r="G25" s="39"/>
      <c r="H25" s="75"/>
      <c r="I25" s="100">
        <f>'Moors League'!E26</f>
        <v>1</v>
      </c>
    </row>
    <row r="26" spans="1:9" s="178" customFormat="1" ht="21.75" customHeight="1">
      <c r="A26" s="179">
        <v>19</v>
      </c>
      <c r="B26" s="82" t="s">
        <v>96</v>
      </c>
      <c r="C26" s="82" t="s">
        <v>109</v>
      </c>
      <c r="D26" s="159" t="s">
        <v>195</v>
      </c>
      <c r="E26" s="86">
        <f>'Moors League'!D27</f>
        <v>35.52</v>
      </c>
      <c r="F26" s="201"/>
      <c r="G26" s="39"/>
      <c r="H26" s="75"/>
      <c r="I26" s="100">
        <f>'Moors League'!E27</f>
        <v>3</v>
      </c>
    </row>
    <row r="27" spans="1:9" s="178" customFormat="1" ht="21.75" customHeight="1">
      <c r="A27" s="179">
        <v>20</v>
      </c>
      <c r="B27" s="82" t="s">
        <v>98</v>
      </c>
      <c r="C27" s="82" t="s">
        <v>109</v>
      </c>
      <c r="D27" s="159" t="s">
        <v>201</v>
      </c>
      <c r="E27" s="86">
        <f>'Moors League'!D28</f>
        <v>34.76</v>
      </c>
      <c r="F27" s="201"/>
      <c r="G27" s="39"/>
      <c r="H27" s="75"/>
      <c r="I27" s="100">
        <f>'Moors League'!E28</f>
        <v>2</v>
      </c>
    </row>
    <row r="28" spans="1:9" s="178" customFormat="1" ht="21.75" customHeight="1">
      <c r="A28" s="179">
        <v>21</v>
      </c>
      <c r="B28" s="82" t="s">
        <v>93</v>
      </c>
      <c r="C28" s="82" t="s">
        <v>110</v>
      </c>
      <c r="D28" s="159" t="s">
        <v>194</v>
      </c>
      <c r="E28" s="86">
        <f>'Moors League'!D29</f>
        <v>38.11</v>
      </c>
      <c r="F28" s="201"/>
      <c r="G28" s="39"/>
      <c r="H28" s="75"/>
      <c r="I28" s="100">
        <f>'Moors League'!E29</f>
        <v>2</v>
      </c>
    </row>
    <row r="29" spans="1:9" s="178" customFormat="1" ht="21.75" customHeight="1">
      <c r="A29" s="179">
        <v>22</v>
      </c>
      <c r="B29" s="82" t="s">
        <v>95</v>
      </c>
      <c r="C29" s="82" t="s">
        <v>110</v>
      </c>
      <c r="D29" s="159" t="s">
        <v>300</v>
      </c>
      <c r="E29" s="86">
        <f>'Moors League'!D30</f>
        <v>37.13</v>
      </c>
      <c r="F29" s="201"/>
      <c r="G29" s="39"/>
      <c r="H29" s="75"/>
      <c r="I29" s="100">
        <f>'Moors League'!E30</f>
        <v>3</v>
      </c>
    </row>
    <row r="30" spans="1:9" s="178" customFormat="1" ht="21.75" customHeight="1">
      <c r="A30" s="179">
        <v>23</v>
      </c>
      <c r="B30" s="82" t="s">
        <v>90</v>
      </c>
      <c r="C30" s="82" t="s">
        <v>107</v>
      </c>
      <c r="D30" s="159" t="s">
        <v>192</v>
      </c>
      <c r="E30" s="86">
        <f>'Moors League'!D31</f>
        <v>40.6</v>
      </c>
      <c r="F30" s="201"/>
      <c r="G30" s="39"/>
      <c r="H30" s="75"/>
      <c r="I30" s="100">
        <f>'Moors League'!E31</f>
        <v>4</v>
      </c>
    </row>
    <row r="31" spans="1:9" s="178" customFormat="1" ht="21.75" customHeight="1">
      <c r="A31" s="179">
        <v>24</v>
      </c>
      <c r="B31" s="82" t="s">
        <v>92</v>
      </c>
      <c r="C31" s="82" t="s">
        <v>107</v>
      </c>
      <c r="D31" s="159" t="s">
        <v>193</v>
      </c>
      <c r="E31" s="86">
        <f>'Moors League'!D32</f>
        <v>34.45</v>
      </c>
      <c r="F31" s="201"/>
      <c r="G31" s="39"/>
      <c r="H31" s="75"/>
      <c r="I31" s="100">
        <f>'Moors League'!E32</f>
        <v>3</v>
      </c>
    </row>
    <row r="32" spans="1:9" s="178" customFormat="1" ht="21.75" customHeight="1">
      <c r="A32" s="179">
        <v>25</v>
      </c>
      <c r="B32" s="82" t="s">
        <v>102</v>
      </c>
      <c r="C32" s="82" t="s">
        <v>105</v>
      </c>
      <c r="D32" s="158" t="s">
        <v>210</v>
      </c>
      <c r="E32" s="87" t="s">
        <v>19</v>
      </c>
      <c r="F32" s="158" t="s">
        <v>295</v>
      </c>
      <c r="G32" s="87" t="s">
        <v>20</v>
      </c>
      <c r="H32" s="75"/>
      <c r="I32" s="81"/>
    </row>
    <row r="33" spans="1:9" s="178" customFormat="1" ht="21.75" customHeight="1">
      <c r="A33" s="179"/>
      <c r="B33" s="82"/>
      <c r="C33" s="82"/>
      <c r="D33" s="158" t="s">
        <v>208</v>
      </c>
      <c r="E33" s="87" t="s">
        <v>21</v>
      </c>
      <c r="F33" s="158" t="s">
        <v>196</v>
      </c>
      <c r="G33" s="87" t="s">
        <v>22</v>
      </c>
      <c r="H33" s="102" t="str">
        <f>'Moors League'!D33</f>
        <v>1.14.47</v>
      </c>
      <c r="I33" s="100">
        <f>'Moors League'!E33</f>
        <v>3</v>
      </c>
    </row>
    <row r="34" spans="1:9" s="178" customFormat="1" ht="21.75" customHeight="1">
      <c r="A34" s="179">
        <v>26</v>
      </c>
      <c r="B34" s="82" t="s">
        <v>104</v>
      </c>
      <c r="C34" s="82" t="s">
        <v>105</v>
      </c>
      <c r="D34" s="158" t="s">
        <v>198</v>
      </c>
      <c r="E34" s="87" t="s">
        <v>19</v>
      </c>
      <c r="F34" s="158" t="s">
        <v>207</v>
      </c>
      <c r="G34" s="87" t="s">
        <v>20</v>
      </c>
      <c r="H34" s="74"/>
      <c r="I34" s="81"/>
    </row>
    <row r="35" spans="1:9" s="178" customFormat="1" ht="21.75" customHeight="1">
      <c r="A35" s="179"/>
      <c r="B35" s="82"/>
      <c r="C35" s="82"/>
      <c r="D35" s="158" t="s">
        <v>296</v>
      </c>
      <c r="E35" s="87" t="s">
        <v>21</v>
      </c>
      <c r="F35" s="158" t="s">
        <v>197</v>
      </c>
      <c r="G35" s="87" t="s">
        <v>22</v>
      </c>
      <c r="H35" s="102" t="str">
        <f>'Moors League'!D34</f>
        <v>1.06.88</v>
      </c>
      <c r="I35" s="100">
        <f>'Moors League'!E34</f>
        <v>4</v>
      </c>
    </row>
    <row r="36" spans="1:9" s="178" customFormat="1" ht="21.75" customHeight="1">
      <c r="A36" s="179">
        <v>27</v>
      </c>
      <c r="B36" s="82" t="s">
        <v>111</v>
      </c>
      <c r="C36" s="82" t="s">
        <v>106</v>
      </c>
      <c r="D36" s="159" t="s">
        <v>293</v>
      </c>
      <c r="E36" s="87"/>
      <c r="F36" s="156" t="s">
        <v>301</v>
      </c>
      <c r="G36" s="87"/>
      <c r="H36" s="76"/>
      <c r="I36" s="81"/>
    </row>
    <row r="37" spans="1:9" s="178" customFormat="1" ht="21.75" customHeight="1">
      <c r="A37" s="179"/>
      <c r="B37" s="82"/>
      <c r="C37" s="82"/>
      <c r="D37" s="159" t="s">
        <v>302</v>
      </c>
      <c r="E37" s="87"/>
      <c r="F37" s="156" t="s">
        <v>299</v>
      </c>
      <c r="G37" s="87"/>
      <c r="H37" s="102" t="str">
        <f>'Moors League'!D35</f>
        <v>1.18.88</v>
      </c>
      <c r="I37" s="100">
        <f>'Moors League'!E35</f>
        <v>3</v>
      </c>
    </row>
    <row r="38" spans="1:9" s="178" customFormat="1" ht="21.75" customHeight="1">
      <c r="A38" s="277">
        <v>28</v>
      </c>
      <c r="B38" s="278" t="s">
        <v>112</v>
      </c>
      <c r="C38" s="278" t="s">
        <v>106</v>
      </c>
      <c r="D38" s="279" t="s">
        <v>294</v>
      </c>
      <c r="E38" s="275"/>
      <c r="F38" s="279" t="s">
        <v>199</v>
      </c>
      <c r="G38" s="275"/>
      <c r="H38" s="221"/>
      <c r="I38" s="280"/>
    </row>
    <row r="39" spans="1:9" s="178" customFormat="1" ht="21.75" customHeight="1">
      <c r="A39" s="277"/>
      <c r="B39" s="278" t="s">
        <v>187</v>
      </c>
      <c r="C39" s="278"/>
      <c r="D39" s="279" t="s">
        <v>303</v>
      </c>
      <c r="E39" s="275"/>
      <c r="F39" s="279" t="s">
        <v>205</v>
      </c>
      <c r="G39" s="275"/>
      <c r="H39" s="276" t="str">
        <f>'Moors League'!D36</f>
        <v>1.23.57</v>
      </c>
      <c r="I39" s="281">
        <f>'Moors League'!E36</f>
        <v>0</v>
      </c>
    </row>
    <row r="40" spans="1:9" s="178" customFormat="1" ht="21.75" customHeight="1">
      <c r="A40" s="179">
        <v>29</v>
      </c>
      <c r="B40" s="82" t="s">
        <v>96</v>
      </c>
      <c r="C40" s="82" t="s">
        <v>113</v>
      </c>
      <c r="D40" s="158" t="s">
        <v>195</v>
      </c>
      <c r="E40" s="87" t="s">
        <v>19</v>
      </c>
      <c r="F40" s="158" t="s">
        <v>209</v>
      </c>
      <c r="G40" s="87" t="s">
        <v>20</v>
      </c>
      <c r="H40" s="74"/>
      <c r="I40" s="81"/>
    </row>
    <row r="41" spans="1:9" s="178" customFormat="1" ht="21.75" customHeight="1">
      <c r="A41" s="179"/>
      <c r="B41" s="82"/>
      <c r="C41" s="82"/>
      <c r="D41" s="158" t="s">
        <v>200</v>
      </c>
      <c r="E41" s="87" t="s">
        <v>21</v>
      </c>
      <c r="F41" s="158" t="s">
        <v>306</v>
      </c>
      <c r="G41" s="87" t="s">
        <v>22</v>
      </c>
      <c r="H41" s="102" t="str">
        <f>'Moors League'!D37</f>
        <v>1.08.24</v>
      </c>
      <c r="I41" s="100">
        <f>'Moors League'!E37</f>
        <v>3</v>
      </c>
    </row>
    <row r="42" spans="1:9" s="178" customFormat="1" ht="21.75" customHeight="1">
      <c r="A42" s="179">
        <v>30</v>
      </c>
      <c r="B42" s="82" t="s">
        <v>114</v>
      </c>
      <c r="C42" s="82" t="s">
        <v>113</v>
      </c>
      <c r="D42" s="158" t="s">
        <v>201</v>
      </c>
      <c r="E42" s="87" t="s">
        <v>19</v>
      </c>
      <c r="F42" s="158" t="s">
        <v>207</v>
      </c>
      <c r="G42" s="87" t="s">
        <v>20</v>
      </c>
      <c r="H42" s="74"/>
      <c r="I42" s="81"/>
    </row>
    <row r="43" spans="1:9" s="178" customFormat="1" ht="21.75" customHeight="1">
      <c r="A43" s="179"/>
      <c r="B43" s="82"/>
      <c r="C43" s="82"/>
      <c r="D43" s="158" t="s">
        <v>296</v>
      </c>
      <c r="E43" s="87" t="s">
        <v>21</v>
      </c>
      <c r="F43" s="158" t="s">
        <v>203</v>
      </c>
      <c r="G43" s="87" t="s">
        <v>22</v>
      </c>
      <c r="H43" s="102" t="str">
        <f>'Moors League'!D38</f>
        <v>1.02.94</v>
      </c>
      <c r="I43" s="100">
        <f>'Moors League'!E38</f>
        <v>2</v>
      </c>
    </row>
    <row r="44" spans="1:9" s="42" customFormat="1" ht="21.75" customHeight="1">
      <c r="A44" s="179">
        <v>31</v>
      </c>
      <c r="B44" s="82" t="s">
        <v>90</v>
      </c>
      <c r="C44" s="82" t="s">
        <v>94</v>
      </c>
      <c r="D44" s="159" t="s">
        <v>206</v>
      </c>
      <c r="E44" s="86">
        <f>'Moors League'!D39</f>
        <v>37.81</v>
      </c>
      <c r="F44" s="201"/>
      <c r="G44" s="47"/>
      <c r="H44" s="72"/>
      <c r="I44" s="100">
        <f>'Moors League'!E39</f>
        <v>1</v>
      </c>
    </row>
    <row r="45" spans="1:9" s="42" customFormat="1" ht="21.75" customHeight="1">
      <c r="A45" s="179">
        <v>32</v>
      </c>
      <c r="B45" s="82" t="s">
        <v>92</v>
      </c>
      <c r="C45" s="82" t="s">
        <v>94</v>
      </c>
      <c r="D45" s="159" t="s">
        <v>193</v>
      </c>
      <c r="E45" s="86">
        <f>'Moors League'!D40</f>
        <v>28.77</v>
      </c>
      <c r="F45" s="223"/>
      <c r="G45" s="47"/>
      <c r="H45" s="72"/>
      <c r="I45" s="100">
        <f>'Moors League'!E40</f>
        <v>3</v>
      </c>
    </row>
    <row r="46" spans="1:9" s="42" customFormat="1" ht="21.75" customHeight="1">
      <c r="A46" s="179">
        <v>33</v>
      </c>
      <c r="B46" s="82" t="s">
        <v>93</v>
      </c>
      <c r="C46" s="82" t="s">
        <v>115</v>
      </c>
      <c r="D46" s="159" t="s">
        <v>194</v>
      </c>
      <c r="E46" s="86">
        <f>'Moors League'!D41</f>
        <v>45.61</v>
      </c>
      <c r="F46" s="201"/>
      <c r="G46" s="47"/>
      <c r="H46" s="72"/>
      <c r="I46" s="100">
        <f>'Moors League'!E41</f>
        <v>3</v>
      </c>
    </row>
    <row r="47" spans="1:9" s="42" customFormat="1" ht="21.75" customHeight="1">
      <c r="A47" s="179">
        <v>34</v>
      </c>
      <c r="B47" s="82" t="s">
        <v>95</v>
      </c>
      <c r="C47" s="82" t="s">
        <v>115</v>
      </c>
      <c r="D47" s="159" t="s">
        <v>300</v>
      </c>
      <c r="E47" s="86">
        <f>'Moors League'!D42</f>
        <v>43.76</v>
      </c>
      <c r="F47" s="201"/>
      <c r="G47" s="47"/>
      <c r="H47" s="72"/>
      <c r="I47" s="100">
        <f>'Moors League'!E42</f>
        <v>3</v>
      </c>
    </row>
    <row r="48" spans="1:9" s="42" customFormat="1" ht="21.75" customHeight="1">
      <c r="A48" s="179">
        <v>35</v>
      </c>
      <c r="B48" s="82" t="s">
        <v>96</v>
      </c>
      <c r="C48" s="82" t="s">
        <v>116</v>
      </c>
      <c r="D48" s="159" t="s">
        <v>195</v>
      </c>
      <c r="E48" s="86">
        <f>'Moors League'!D43</f>
        <v>30.69</v>
      </c>
      <c r="F48" s="201"/>
      <c r="G48" s="47"/>
      <c r="H48" s="72"/>
      <c r="I48" s="100">
        <f>'Moors League'!E43</f>
        <v>3</v>
      </c>
    </row>
    <row r="49" spans="1:9" s="42" customFormat="1" ht="21.75" customHeight="1">
      <c r="A49" s="179">
        <v>36</v>
      </c>
      <c r="B49" s="82" t="s">
        <v>98</v>
      </c>
      <c r="C49" s="82" t="s">
        <v>116</v>
      </c>
      <c r="D49" s="159" t="s">
        <v>203</v>
      </c>
      <c r="E49" s="86">
        <f>'Moors League'!D44</f>
        <v>27.38</v>
      </c>
      <c r="F49" s="201"/>
      <c r="G49" s="47"/>
      <c r="H49" s="72"/>
      <c r="I49" s="100">
        <f>'Moors League'!E44</f>
        <v>3</v>
      </c>
    </row>
    <row r="50" spans="1:9" s="42" customFormat="1" ht="21.75" customHeight="1">
      <c r="A50" s="179">
        <v>37</v>
      </c>
      <c r="B50" s="82" t="s">
        <v>99</v>
      </c>
      <c r="C50" s="82" t="s">
        <v>117</v>
      </c>
      <c r="D50" s="159" t="s">
        <v>299</v>
      </c>
      <c r="E50" s="86">
        <f>'Moors League'!D45</f>
        <v>25.31</v>
      </c>
      <c r="F50" s="201"/>
      <c r="G50" s="47"/>
      <c r="H50" s="72"/>
      <c r="I50" s="100">
        <f>'Moors League'!E45</f>
        <v>2</v>
      </c>
    </row>
    <row r="51" spans="1:9" s="42" customFormat="1" ht="21.75" customHeight="1">
      <c r="A51" s="179">
        <v>38</v>
      </c>
      <c r="B51" s="82" t="s">
        <v>101</v>
      </c>
      <c r="C51" s="82" t="s">
        <v>117</v>
      </c>
      <c r="D51" s="159" t="s">
        <v>205</v>
      </c>
      <c r="E51" s="86">
        <f>'Moors League'!D46</f>
        <v>25.81</v>
      </c>
      <c r="F51" s="201"/>
      <c r="G51" s="47"/>
      <c r="H51" s="72"/>
      <c r="I51" s="100">
        <f>'Moors League'!E46</f>
        <v>3</v>
      </c>
    </row>
    <row r="52" spans="1:9" s="42" customFormat="1" ht="21.75" customHeight="1">
      <c r="A52" s="179">
        <v>39</v>
      </c>
      <c r="B52" s="82" t="s">
        <v>102</v>
      </c>
      <c r="C52" s="82" t="s">
        <v>94</v>
      </c>
      <c r="D52" s="159" t="s">
        <v>208</v>
      </c>
      <c r="E52" s="86">
        <f>'Moors League'!D47</f>
        <v>36.47</v>
      </c>
      <c r="F52" s="201"/>
      <c r="G52" s="47"/>
      <c r="H52" s="72"/>
      <c r="I52" s="100">
        <f>'Moors League'!E47</f>
        <v>3</v>
      </c>
    </row>
    <row r="53" spans="1:9" s="42" customFormat="1" ht="21.75" customHeight="1">
      <c r="A53" s="179">
        <v>40</v>
      </c>
      <c r="B53" s="82" t="s">
        <v>104</v>
      </c>
      <c r="C53" s="82" t="s">
        <v>94</v>
      </c>
      <c r="D53" s="159" t="s">
        <v>296</v>
      </c>
      <c r="E53" s="86">
        <f>'Moors League'!D48</f>
        <v>35.06</v>
      </c>
      <c r="F53" s="271"/>
      <c r="G53" s="47"/>
      <c r="H53" s="72"/>
      <c r="I53" s="100">
        <f>'Moors League'!E48</f>
        <v>4</v>
      </c>
    </row>
    <row r="54" spans="1:9" s="42" customFormat="1" ht="21.75" customHeight="1">
      <c r="A54" s="179">
        <v>41</v>
      </c>
      <c r="B54" s="82" t="s">
        <v>90</v>
      </c>
      <c r="C54" s="82" t="s">
        <v>106</v>
      </c>
      <c r="D54" s="159" t="s">
        <v>206</v>
      </c>
      <c r="E54" s="89"/>
      <c r="F54" s="156" t="s">
        <v>192</v>
      </c>
      <c r="G54" s="93"/>
      <c r="H54" s="73"/>
      <c r="I54" s="81"/>
    </row>
    <row r="55" spans="1:9" s="42" customFormat="1" ht="21.75" customHeight="1">
      <c r="A55" s="179"/>
      <c r="B55" s="84"/>
      <c r="C55" s="84"/>
      <c r="D55" s="159" t="s">
        <v>297</v>
      </c>
      <c r="E55" s="89"/>
      <c r="F55" s="156" t="s">
        <v>298</v>
      </c>
      <c r="G55" s="93"/>
      <c r="H55" s="95" t="str">
        <f>'Moors League'!D49</f>
        <v>1.01.36</v>
      </c>
      <c r="I55" s="100">
        <f>'Moors League'!E49</f>
        <v>2</v>
      </c>
    </row>
    <row r="56" spans="1:9" s="42" customFormat="1" ht="21.75" customHeight="1">
      <c r="A56" s="179">
        <v>42</v>
      </c>
      <c r="B56" s="82" t="s">
        <v>92</v>
      </c>
      <c r="C56" s="82" t="s">
        <v>106</v>
      </c>
      <c r="D56" s="159" t="s">
        <v>202</v>
      </c>
      <c r="E56" s="89"/>
      <c r="F56" s="156" t="s">
        <v>203</v>
      </c>
      <c r="G56" s="93"/>
      <c r="H56" s="199"/>
      <c r="I56" s="81"/>
    </row>
    <row r="57" spans="1:9" s="42" customFormat="1" ht="21.75" customHeight="1">
      <c r="A57" s="179"/>
      <c r="B57" s="84"/>
      <c r="C57" s="84"/>
      <c r="D57" s="159" t="s">
        <v>290</v>
      </c>
      <c r="E57" s="89"/>
      <c r="F57" s="156" t="s">
        <v>193</v>
      </c>
      <c r="G57" s="93"/>
      <c r="H57" s="86">
        <f>'Moors League'!D50</f>
        <v>52.62</v>
      </c>
      <c r="I57" s="100">
        <f>'Moors League'!E50</f>
        <v>2</v>
      </c>
    </row>
    <row r="58" spans="1:9" s="42" customFormat="1" ht="21.75" customHeight="1">
      <c r="A58" s="179">
        <v>43</v>
      </c>
      <c r="B58" s="82" t="s">
        <v>93</v>
      </c>
      <c r="C58" s="82" t="s">
        <v>105</v>
      </c>
      <c r="D58" s="158" t="s">
        <v>194</v>
      </c>
      <c r="E58" s="89" t="s">
        <v>19</v>
      </c>
      <c r="F58" s="158" t="s">
        <v>299</v>
      </c>
      <c r="G58" s="93" t="s">
        <v>20</v>
      </c>
      <c r="H58" s="73"/>
      <c r="I58" s="81"/>
    </row>
    <row r="59" spans="1:9" s="42" customFormat="1" ht="21.75" customHeight="1">
      <c r="A59" s="179"/>
      <c r="B59" s="84"/>
      <c r="C59" s="84"/>
      <c r="D59" s="158" t="s">
        <v>204</v>
      </c>
      <c r="E59" s="89" t="s">
        <v>21</v>
      </c>
      <c r="F59" s="158" t="s">
        <v>291</v>
      </c>
      <c r="G59" s="93" t="s">
        <v>22</v>
      </c>
      <c r="H59" s="86" t="str">
        <f>'Moors League'!D51</f>
        <v>1.24.44</v>
      </c>
      <c r="I59" s="100">
        <f>'Moors League'!E51</f>
        <v>2</v>
      </c>
    </row>
    <row r="60" spans="1:9" s="42" customFormat="1" ht="21.75" customHeight="1">
      <c r="A60" s="179">
        <v>44</v>
      </c>
      <c r="B60" s="82" t="s">
        <v>95</v>
      </c>
      <c r="C60" s="82" t="s">
        <v>105</v>
      </c>
      <c r="D60" s="158" t="s">
        <v>199</v>
      </c>
      <c r="E60" s="89" t="s">
        <v>19</v>
      </c>
      <c r="F60" s="158" t="s">
        <v>305</v>
      </c>
      <c r="G60" s="93" t="s">
        <v>20</v>
      </c>
      <c r="H60" s="73"/>
      <c r="I60" s="81"/>
    </row>
    <row r="61" spans="1:9" s="42" customFormat="1" ht="21.75" customHeight="1">
      <c r="A61" s="179"/>
      <c r="B61" s="84"/>
      <c r="C61" s="84"/>
      <c r="D61" s="158" t="s">
        <v>300</v>
      </c>
      <c r="E61" s="89" t="s">
        <v>21</v>
      </c>
      <c r="F61" s="160" t="s">
        <v>304</v>
      </c>
      <c r="G61" s="93" t="s">
        <v>22</v>
      </c>
      <c r="H61" s="86" t="str">
        <f>'Moors League'!D52</f>
        <v>1.21.49</v>
      </c>
      <c r="I61" s="100">
        <f>'Moors League'!E52</f>
        <v>2</v>
      </c>
    </row>
    <row r="62" spans="1:9" s="42" customFormat="1" ht="21.75" customHeight="1">
      <c r="A62" s="179">
        <v>45</v>
      </c>
      <c r="B62" s="82" t="s">
        <v>102</v>
      </c>
      <c r="C62" s="82" t="s">
        <v>118</v>
      </c>
      <c r="D62" s="159" t="s">
        <v>208</v>
      </c>
      <c r="E62" s="86">
        <f>'Moors League'!D53</f>
        <v>32.75</v>
      </c>
      <c r="F62" s="201"/>
      <c r="G62" s="47"/>
      <c r="H62" s="72"/>
      <c r="I62" s="100">
        <f>'Moors League'!E53</f>
        <v>3</v>
      </c>
    </row>
    <row r="63" spans="1:9" s="42" customFormat="1" ht="21.75" customHeight="1">
      <c r="A63" s="179">
        <v>46</v>
      </c>
      <c r="B63" s="82" t="s">
        <v>104</v>
      </c>
      <c r="C63" s="82" t="s">
        <v>118</v>
      </c>
      <c r="D63" s="159" t="s">
        <v>207</v>
      </c>
      <c r="E63" s="86">
        <f>'Moors League'!D54</f>
        <v>29.24</v>
      </c>
      <c r="F63" s="201"/>
      <c r="G63" s="47"/>
      <c r="H63" s="72"/>
      <c r="I63" s="100">
        <f>'Moors League'!E54</f>
        <v>4</v>
      </c>
    </row>
    <row r="64" spans="1:9" s="42" customFormat="1" ht="21.75" customHeight="1">
      <c r="A64" s="179">
        <v>47</v>
      </c>
      <c r="B64" s="82" t="s">
        <v>99</v>
      </c>
      <c r="C64" s="82" t="s">
        <v>119</v>
      </c>
      <c r="D64" s="159" t="s">
        <v>299</v>
      </c>
      <c r="E64" s="86">
        <f>'Moors League'!D55</f>
        <v>19.85</v>
      </c>
      <c r="F64" s="201"/>
      <c r="G64" s="47"/>
      <c r="H64" s="72"/>
      <c r="I64" s="100">
        <f>'Moors League'!E55</f>
        <v>3</v>
      </c>
    </row>
    <row r="65" spans="1:9" s="42" customFormat="1" ht="21.75" customHeight="1">
      <c r="A65" s="179">
        <v>48</v>
      </c>
      <c r="B65" s="82" t="s">
        <v>101</v>
      </c>
      <c r="C65" s="82" t="s">
        <v>119</v>
      </c>
      <c r="D65" s="159" t="s">
        <v>205</v>
      </c>
      <c r="E65" s="86">
        <f>'Moors League'!D56</f>
        <v>20.26</v>
      </c>
      <c r="F65" s="201"/>
      <c r="G65" s="47"/>
      <c r="H65" s="72"/>
      <c r="I65" s="100">
        <f>'Moors League'!E56</f>
        <v>4</v>
      </c>
    </row>
    <row r="66" spans="1:9" s="42" customFormat="1" ht="21.75" customHeight="1">
      <c r="A66" s="179">
        <v>49</v>
      </c>
      <c r="B66" s="82" t="s">
        <v>96</v>
      </c>
      <c r="C66" s="82" t="s">
        <v>120</v>
      </c>
      <c r="D66" s="159" t="s">
        <v>195</v>
      </c>
      <c r="E66" s="86">
        <f>'Moors League'!D57</f>
        <v>36.53</v>
      </c>
      <c r="F66" s="201"/>
      <c r="G66" s="47"/>
      <c r="H66" s="72"/>
      <c r="I66" s="100">
        <f>'Moors League'!E57</f>
        <v>4</v>
      </c>
    </row>
    <row r="67" spans="1:9" s="42" customFormat="1" ht="21.75" customHeight="1">
      <c r="A67" s="179">
        <v>50</v>
      </c>
      <c r="B67" s="82" t="s">
        <v>98</v>
      </c>
      <c r="C67" s="82" t="s">
        <v>120</v>
      </c>
      <c r="D67" s="159" t="s">
        <v>203</v>
      </c>
      <c r="E67" s="86">
        <f>'Moors League'!D58</f>
        <v>33.69</v>
      </c>
      <c r="F67" s="201"/>
      <c r="G67" s="47"/>
      <c r="H67" s="72"/>
      <c r="I67" s="100">
        <f>'Moors League'!E58</f>
        <v>3</v>
      </c>
    </row>
    <row r="68" spans="1:9" s="42" customFormat="1" ht="21.75" customHeight="1">
      <c r="A68" s="179">
        <v>51</v>
      </c>
      <c r="B68" s="82" t="s">
        <v>93</v>
      </c>
      <c r="C68" s="82" t="s">
        <v>107</v>
      </c>
      <c r="D68" s="159" t="s">
        <v>291</v>
      </c>
      <c r="E68" s="86">
        <f>'Moors League'!D59</f>
        <v>50.71</v>
      </c>
      <c r="F68" s="201"/>
      <c r="G68" s="47"/>
      <c r="H68" s="72"/>
      <c r="I68" s="100">
        <f>'Moors League'!E59</f>
        <v>3</v>
      </c>
    </row>
    <row r="69" spans="1:9" s="42" customFormat="1" ht="21.75" customHeight="1">
      <c r="A69" s="179">
        <v>52</v>
      </c>
      <c r="B69" s="82" t="s">
        <v>95</v>
      </c>
      <c r="C69" s="82" t="s">
        <v>107</v>
      </c>
      <c r="D69" s="159" t="s">
        <v>292</v>
      </c>
      <c r="E69" s="86">
        <f>'Moors League'!D60</f>
        <v>46.43</v>
      </c>
      <c r="F69" s="223"/>
      <c r="G69" s="47"/>
      <c r="H69" s="72"/>
      <c r="I69" s="100">
        <f>'Moors League'!E60</f>
        <v>3</v>
      </c>
    </row>
    <row r="70" spans="1:9" s="42" customFormat="1" ht="21.75" customHeight="1">
      <c r="A70" s="179">
        <v>53</v>
      </c>
      <c r="B70" s="82" t="s">
        <v>90</v>
      </c>
      <c r="C70" s="82" t="s">
        <v>110</v>
      </c>
      <c r="D70" s="159" t="s">
        <v>192</v>
      </c>
      <c r="E70" s="86">
        <f>'Moors League'!D61</f>
        <v>31.04</v>
      </c>
      <c r="F70" s="201"/>
      <c r="G70" s="47"/>
      <c r="H70" s="72"/>
      <c r="I70" s="100">
        <f>'Moors League'!E61</f>
        <v>4</v>
      </c>
    </row>
    <row r="71" spans="1:9" s="42" customFormat="1" ht="21.75" customHeight="1">
      <c r="A71" s="179">
        <v>54</v>
      </c>
      <c r="B71" s="82" t="s">
        <v>92</v>
      </c>
      <c r="C71" s="82" t="s">
        <v>110</v>
      </c>
      <c r="D71" s="159" t="s">
        <v>193</v>
      </c>
      <c r="E71" s="86">
        <f>'Moors League'!D62</f>
        <v>27.23</v>
      </c>
      <c r="F71" s="201"/>
      <c r="G71" s="47"/>
      <c r="H71" s="72"/>
      <c r="I71" s="100">
        <f>'Moors League'!E62</f>
        <v>2</v>
      </c>
    </row>
    <row r="72" spans="1:9" s="42" customFormat="1" ht="21.75" customHeight="1">
      <c r="A72" s="179">
        <v>55</v>
      </c>
      <c r="B72" s="82" t="s">
        <v>102</v>
      </c>
      <c r="C72" s="82" t="s">
        <v>106</v>
      </c>
      <c r="D72" s="159" t="s">
        <v>295</v>
      </c>
      <c r="E72" s="90"/>
      <c r="F72" s="156" t="s">
        <v>196</v>
      </c>
      <c r="G72" s="94"/>
      <c r="H72" s="73"/>
      <c r="I72" s="81"/>
    </row>
    <row r="73" spans="1:9" s="42" customFormat="1" ht="21.75" customHeight="1">
      <c r="A73" s="179"/>
      <c r="B73" s="84"/>
      <c r="C73" s="84"/>
      <c r="D73" s="159" t="s">
        <v>210</v>
      </c>
      <c r="E73" s="90"/>
      <c r="F73" s="156" t="s">
        <v>208</v>
      </c>
      <c r="G73" s="93"/>
      <c r="H73" s="86" t="str">
        <f>'Moors League'!D63</f>
        <v>1.04.36</v>
      </c>
      <c r="I73" s="100">
        <f>'Moors League'!E63</f>
        <v>2</v>
      </c>
    </row>
    <row r="74" spans="1:9" s="42" customFormat="1" ht="21.75" customHeight="1">
      <c r="A74" s="179">
        <v>56</v>
      </c>
      <c r="B74" s="82" t="s">
        <v>104</v>
      </c>
      <c r="C74" s="82" t="s">
        <v>106</v>
      </c>
      <c r="D74" s="159" t="s">
        <v>296</v>
      </c>
      <c r="E74" s="89"/>
      <c r="F74" s="156" t="s">
        <v>197</v>
      </c>
      <c r="G74" s="94"/>
      <c r="H74" s="72"/>
      <c r="I74" s="80"/>
    </row>
    <row r="75" spans="1:9" s="42" customFormat="1" ht="21.75" customHeight="1">
      <c r="A75" s="179"/>
      <c r="B75" s="84"/>
      <c r="C75" s="84"/>
      <c r="D75" s="159" t="s">
        <v>198</v>
      </c>
      <c r="E75" s="89"/>
      <c r="F75" s="156" t="s">
        <v>207</v>
      </c>
      <c r="G75" s="94"/>
      <c r="H75" s="86">
        <f>'Moors League'!D64</f>
        <v>59.6</v>
      </c>
      <c r="I75" s="100">
        <f>'Moors League'!E64</f>
        <v>4</v>
      </c>
    </row>
    <row r="76" spans="1:9" s="42" customFormat="1" ht="21.75" customHeight="1">
      <c r="A76" s="179">
        <v>57</v>
      </c>
      <c r="B76" s="82" t="s">
        <v>111</v>
      </c>
      <c r="C76" s="82" t="s">
        <v>105</v>
      </c>
      <c r="D76" s="158" t="s">
        <v>301</v>
      </c>
      <c r="E76" s="89" t="s">
        <v>19</v>
      </c>
      <c r="F76" s="160" t="s">
        <v>293</v>
      </c>
      <c r="G76" s="93" t="s">
        <v>20</v>
      </c>
      <c r="H76" s="73"/>
      <c r="I76" s="81"/>
    </row>
    <row r="77" spans="1:9" s="42" customFormat="1" ht="21.75" customHeight="1">
      <c r="A77" s="179"/>
      <c r="B77" s="84"/>
      <c r="C77" s="84"/>
      <c r="D77" s="160" t="s">
        <v>299</v>
      </c>
      <c r="E77" s="89" t="s">
        <v>21</v>
      </c>
      <c r="F77" s="160" t="s">
        <v>302</v>
      </c>
      <c r="G77" s="93" t="s">
        <v>22</v>
      </c>
      <c r="H77" s="86" t="str">
        <f>'Moors League'!D65</f>
        <v>1.36.34</v>
      </c>
      <c r="I77" s="100">
        <f>'Moors League'!E65</f>
        <v>4</v>
      </c>
    </row>
    <row r="78" spans="1:9" s="42" customFormat="1" ht="21.75" customHeight="1">
      <c r="A78" s="277">
        <v>58</v>
      </c>
      <c r="B78" s="278" t="s">
        <v>112</v>
      </c>
      <c r="C78" s="278" t="s">
        <v>105</v>
      </c>
      <c r="D78" s="282" t="s">
        <v>294</v>
      </c>
      <c r="E78" s="283" t="s">
        <v>19</v>
      </c>
      <c r="F78" s="284" t="s">
        <v>199</v>
      </c>
      <c r="G78" s="285" t="s">
        <v>20</v>
      </c>
      <c r="H78" s="286"/>
      <c r="I78" s="280"/>
    </row>
    <row r="79" spans="1:9" s="42" customFormat="1" ht="21.75" customHeight="1">
      <c r="A79" s="277"/>
      <c r="B79" s="287" t="s">
        <v>187</v>
      </c>
      <c r="C79" s="287"/>
      <c r="D79" s="282" t="s">
        <v>205</v>
      </c>
      <c r="E79" s="283" t="s">
        <v>21</v>
      </c>
      <c r="F79" s="284" t="s">
        <v>303</v>
      </c>
      <c r="G79" s="285" t="s">
        <v>22</v>
      </c>
      <c r="H79" s="274" t="str">
        <f>'Moors League'!D66</f>
        <v>1.40.97</v>
      </c>
      <c r="I79" s="281">
        <f>'Moors League'!E66</f>
        <v>0</v>
      </c>
    </row>
    <row r="80" spans="1:9" s="42" customFormat="1" ht="21.75" customHeight="1">
      <c r="A80" s="179">
        <v>59</v>
      </c>
      <c r="B80" s="82" t="s">
        <v>121</v>
      </c>
      <c r="C80" s="82" t="s">
        <v>122</v>
      </c>
      <c r="D80" s="159" t="s">
        <v>209</v>
      </c>
      <c r="E80" s="89"/>
      <c r="F80" s="156" t="s">
        <v>306</v>
      </c>
      <c r="G80" s="93"/>
      <c r="H80" s="72"/>
      <c r="I80" s="80"/>
    </row>
    <row r="81" spans="1:9" s="42" customFormat="1" ht="21.75" customHeight="1">
      <c r="A81" s="179"/>
      <c r="B81" s="84"/>
      <c r="C81" s="84"/>
      <c r="D81" s="159" t="s">
        <v>200</v>
      </c>
      <c r="E81" s="89"/>
      <c r="F81" s="156" t="s">
        <v>195</v>
      </c>
      <c r="G81" s="93"/>
      <c r="H81" s="86">
        <f>'Moors League'!D67</f>
        <v>59.99</v>
      </c>
      <c r="I81" s="100">
        <f>'Moors League'!E67</f>
        <v>4</v>
      </c>
    </row>
    <row r="82" spans="1:9" s="42" customFormat="1" ht="21.75" customHeight="1">
      <c r="A82" s="179">
        <v>60</v>
      </c>
      <c r="B82" s="82" t="s">
        <v>114</v>
      </c>
      <c r="C82" s="82" t="s">
        <v>122</v>
      </c>
      <c r="D82" s="159" t="s">
        <v>201</v>
      </c>
      <c r="E82" s="89"/>
      <c r="F82" s="156" t="s">
        <v>207</v>
      </c>
      <c r="G82" s="94"/>
      <c r="H82" s="72"/>
      <c r="I82" s="80"/>
    </row>
    <row r="83" spans="1:9" s="42" customFormat="1" ht="21.75" customHeight="1">
      <c r="A83" s="179"/>
      <c r="B83" s="84"/>
      <c r="C83" s="84"/>
      <c r="D83" s="159" t="s">
        <v>296</v>
      </c>
      <c r="E83" s="89"/>
      <c r="F83" s="156" t="s">
        <v>203</v>
      </c>
      <c r="G83" s="94"/>
      <c r="H83" s="86">
        <f>'Moors League'!D68</f>
        <v>55.08</v>
      </c>
      <c r="I83" s="100">
        <f>'Moors League'!E68</f>
        <v>3</v>
      </c>
    </row>
    <row r="84" spans="1:9" s="42" customFormat="1" ht="21.75" customHeight="1">
      <c r="A84" s="179">
        <v>61</v>
      </c>
      <c r="B84" s="82" t="s">
        <v>123</v>
      </c>
      <c r="C84" s="82" t="s">
        <v>124</v>
      </c>
      <c r="D84" s="156" t="s">
        <v>299</v>
      </c>
      <c r="E84" s="89"/>
      <c r="F84" s="156" t="s">
        <v>205</v>
      </c>
      <c r="G84" s="93"/>
      <c r="H84" s="72"/>
      <c r="I84" s="99"/>
    </row>
    <row r="85" spans="1:9" s="42" customFormat="1" ht="21.75" customHeight="1">
      <c r="A85" s="179"/>
      <c r="B85" s="84"/>
      <c r="C85" s="84"/>
      <c r="D85" s="156" t="s">
        <v>194</v>
      </c>
      <c r="E85" s="89"/>
      <c r="F85" s="156" t="s">
        <v>305</v>
      </c>
      <c r="G85" s="94"/>
      <c r="H85" s="72"/>
      <c r="I85" s="77"/>
    </row>
    <row r="86" spans="1:9" s="42" customFormat="1" ht="21.75" customHeight="1">
      <c r="A86" s="179"/>
      <c r="B86" s="84"/>
      <c r="C86" s="84"/>
      <c r="D86" s="156" t="s">
        <v>208</v>
      </c>
      <c r="E86" s="89"/>
      <c r="F86" s="156" t="s">
        <v>207</v>
      </c>
      <c r="G86" s="93"/>
      <c r="H86" s="72"/>
      <c r="I86" s="77"/>
    </row>
    <row r="87" spans="1:9" s="42" customFormat="1" ht="21.75" customHeight="1">
      <c r="A87" s="179" t="s">
        <v>23</v>
      </c>
      <c r="B87" s="84"/>
      <c r="C87" s="84"/>
      <c r="D87" s="156" t="s">
        <v>195</v>
      </c>
      <c r="E87" s="89"/>
      <c r="F87" s="156" t="s">
        <v>203</v>
      </c>
      <c r="G87" s="94"/>
      <c r="H87" s="72"/>
      <c r="I87" s="77"/>
    </row>
    <row r="88" spans="1:9" s="42" customFormat="1" ht="21.75" customHeight="1" thickBot="1">
      <c r="A88" s="179"/>
      <c r="B88" s="84"/>
      <c r="C88" s="84"/>
      <c r="D88" s="156" t="s">
        <v>192</v>
      </c>
      <c r="E88" s="89"/>
      <c r="F88" s="156" t="s">
        <v>193</v>
      </c>
      <c r="G88" s="103"/>
      <c r="H88" s="104" t="str">
        <f>'Moors League'!D69</f>
        <v>2.30.91</v>
      </c>
      <c r="I88" s="101">
        <f>'Moors League'!E69</f>
        <v>4</v>
      </c>
    </row>
    <row r="89" spans="5:9" ht="24.75" customHeight="1" thickBot="1">
      <c r="E89" s="71"/>
      <c r="F89" s="183"/>
      <c r="G89" s="308" t="s">
        <v>81</v>
      </c>
      <c r="H89" s="309"/>
      <c r="I89" s="78">
        <f>SUM(I4:I88)</f>
        <v>170</v>
      </c>
    </row>
  </sheetData>
  <sheetProtection/>
  <protectedRanges>
    <protectedRange sqref="F14:F21" name="Range1_1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7109375" style="181" customWidth="1"/>
    <col min="2" max="2" width="14.140625" style="171" bestFit="1" customWidth="1"/>
    <col min="3" max="3" width="19.28125" style="171" bestFit="1" customWidth="1"/>
    <col min="4" max="4" width="20.28125" style="182" bestFit="1" customWidth="1"/>
    <col min="5" max="5" width="9.140625" style="46" customWidth="1"/>
    <col min="6" max="6" width="21.00390625" style="171" customWidth="1"/>
    <col min="7" max="7" width="10.140625" style="46" bestFit="1" customWidth="1"/>
    <col min="8" max="8" width="8.421875" style="169" bestFit="1" customWidth="1"/>
    <col min="9" max="9" width="9.140625" style="170" customWidth="1"/>
    <col min="10" max="10" width="9.140625" style="171" customWidth="1"/>
    <col min="11" max="11" width="13.00390625" style="171" customWidth="1"/>
    <col min="12" max="16384" width="9.140625" style="171" customWidth="1"/>
  </cols>
  <sheetData>
    <row r="1" spans="1:6" ht="29.25" customHeight="1">
      <c r="A1" s="311" t="s">
        <v>17</v>
      </c>
      <c r="B1" s="312"/>
      <c r="C1" s="312"/>
      <c r="D1" s="312"/>
      <c r="F1" s="168" t="str">
        <f>'Moors League'!V86</f>
        <v>Northallerton</v>
      </c>
    </row>
    <row r="2" spans="1:9" s="173" customFormat="1" ht="18.75">
      <c r="A2" s="310" t="s">
        <v>125</v>
      </c>
      <c r="B2" s="310"/>
      <c r="C2" s="172" t="str">
        <f>'Moors League'!C3</f>
        <v>Saltburn Leisure Centre</v>
      </c>
      <c r="D2" s="172"/>
      <c r="E2" s="173" t="s">
        <v>18</v>
      </c>
      <c r="F2" s="174" t="str">
        <f>'Moors League'!L3</f>
        <v>24th January 2015</v>
      </c>
      <c r="H2" s="175"/>
      <c r="I2" s="176"/>
    </row>
    <row r="3" spans="1:9" s="178" customFormat="1" ht="12.75">
      <c r="A3" s="177"/>
      <c r="E3" s="37"/>
      <c r="G3" s="37"/>
      <c r="H3" s="75"/>
      <c r="I3" s="77" t="s">
        <v>12</v>
      </c>
    </row>
    <row r="4" spans="1:9" s="178" customFormat="1" ht="21.75" customHeight="1">
      <c r="A4" s="179">
        <v>1</v>
      </c>
      <c r="B4" s="82" t="s">
        <v>90</v>
      </c>
      <c r="C4" s="82" t="s">
        <v>91</v>
      </c>
      <c r="D4" s="156" t="s">
        <v>307</v>
      </c>
      <c r="E4" s="86">
        <f>'Moors League'!H9</f>
        <v>38.48</v>
      </c>
      <c r="F4" s="218"/>
      <c r="G4" s="49"/>
      <c r="H4" s="75"/>
      <c r="I4" s="100">
        <f>'Moors League'!I9</f>
        <v>2</v>
      </c>
    </row>
    <row r="5" spans="1:9" s="178" customFormat="1" ht="21.75" customHeight="1">
      <c r="A5" s="179">
        <v>2</v>
      </c>
      <c r="B5" s="83" t="s">
        <v>92</v>
      </c>
      <c r="C5" s="83" t="s">
        <v>91</v>
      </c>
      <c r="D5" s="157" t="s">
        <v>308</v>
      </c>
      <c r="E5" s="86">
        <f>'Moors League'!H10</f>
        <v>31.6</v>
      </c>
      <c r="F5" s="40"/>
      <c r="G5" s="39"/>
      <c r="H5" s="75"/>
      <c r="I5" s="100">
        <f>'Moors League'!I10</f>
        <v>3</v>
      </c>
    </row>
    <row r="6" spans="1:9" s="178" customFormat="1" ht="21.75" customHeight="1">
      <c r="A6" s="179">
        <v>3</v>
      </c>
      <c r="B6" s="82" t="s">
        <v>93</v>
      </c>
      <c r="C6" s="82" t="s">
        <v>94</v>
      </c>
      <c r="D6" s="156" t="s">
        <v>309</v>
      </c>
      <c r="E6" s="86">
        <f>'Moors League'!H11</f>
        <v>42</v>
      </c>
      <c r="F6" s="85"/>
      <c r="G6" s="41"/>
      <c r="H6" s="75"/>
      <c r="I6" s="100">
        <f>'Moors League'!I11</f>
        <v>3</v>
      </c>
    </row>
    <row r="7" spans="1:9" s="178" customFormat="1" ht="21.75" customHeight="1">
      <c r="A7" s="179">
        <v>4</v>
      </c>
      <c r="B7" s="82" t="s">
        <v>95</v>
      </c>
      <c r="C7" s="82" t="s">
        <v>94</v>
      </c>
      <c r="D7" s="156" t="s">
        <v>310</v>
      </c>
      <c r="E7" s="86">
        <f>'Moors League'!H12</f>
        <v>42.19</v>
      </c>
      <c r="F7" s="85"/>
      <c r="G7" s="41"/>
      <c r="H7" s="75"/>
      <c r="I7" s="100">
        <f>'Moors League'!I12</f>
        <v>4</v>
      </c>
    </row>
    <row r="8" spans="1:9" s="178" customFormat="1" ht="21.75" customHeight="1">
      <c r="A8" s="179">
        <v>5</v>
      </c>
      <c r="B8" s="82" t="s">
        <v>96</v>
      </c>
      <c r="C8" s="82" t="s">
        <v>97</v>
      </c>
      <c r="D8" s="156" t="s">
        <v>311</v>
      </c>
      <c r="E8" s="86">
        <f>'Moors League'!H13</f>
        <v>41.19</v>
      </c>
      <c r="F8" s="194"/>
      <c r="G8" s="39"/>
      <c r="H8" s="75"/>
      <c r="I8" s="100">
        <f>'Moors League'!I13</f>
        <v>2</v>
      </c>
    </row>
    <row r="9" spans="1:9" s="178" customFormat="1" ht="21.75" customHeight="1">
      <c r="A9" s="179">
        <v>6</v>
      </c>
      <c r="B9" s="82" t="s">
        <v>98</v>
      </c>
      <c r="C9" s="82" t="s">
        <v>97</v>
      </c>
      <c r="D9" s="156" t="s">
        <v>312</v>
      </c>
      <c r="E9" s="86">
        <f>'Moors League'!H14</f>
        <v>37.39</v>
      </c>
      <c r="F9" s="42"/>
      <c r="G9" s="39"/>
      <c r="H9" s="75"/>
      <c r="I9" s="100">
        <f>'Moors League'!I14</f>
        <v>3</v>
      </c>
    </row>
    <row r="10" spans="1:9" s="178" customFormat="1" ht="21.75" customHeight="1">
      <c r="A10" s="179">
        <v>7</v>
      </c>
      <c r="B10" s="82" t="s">
        <v>99</v>
      </c>
      <c r="C10" s="82" t="s">
        <v>100</v>
      </c>
      <c r="D10" s="156" t="s">
        <v>313</v>
      </c>
      <c r="E10" s="86">
        <f>'Moors League'!H15</f>
        <v>16.73</v>
      </c>
      <c r="F10" s="48"/>
      <c r="G10" s="39"/>
      <c r="H10" s="75"/>
      <c r="I10" s="100">
        <f>'Moors League'!I15</f>
        <v>4</v>
      </c>
    </row>
    <row r="11" spans="1:9" s="178" customFormat="1" ht="21.75" customHeight="1">
      <c r="A11" s="179">
        <v>8</v>
      </c>
      <c r="B11" s="82" t="s">
        <v>101</v>
      </c>
      <c r="C11" s="82" t="s">
        <v>100</v>
      </c>
      <c r="D11" s="156" t="s">
        <v>314</v>
      </c>
      <c r="E11" s="86">
        <f>'Moors League'!H16</f>
        <v>17.54</v>
      </c>
      <c r="F11" s="42"/>
      <c r="G11" s="39"/>
      <c r="H11" s="75"/>
      <c r="I11" s="100">
        <f>'Moors League'!I16</f>
        <v>4</v>
      </c>
    </row>
    <row r="12" spans="1:9" s="178" customFormat="1" ht="21.75" customHeight="1">
      <c r="A12" s="179">
        <v>9</v>
      </c>
      <c r="B12" s="82" t="s">
        <v>102</v>
      </c>
      <c r="C12" s="82" t="s">
        <v>103</v>
      </c>
      <c r="D12" s="156" t="s">
        <v>315</v>
      </c>
      <c r="E12" s="86">
        <f>'Moors League'!H17</f>
        <v>37.5</v>
      </c>
      <c r="F12" s="217"/>
      <c r="G12" s="39"/>
      <c r="H12" s="75"/>
      <c r="I12" s="100">
        <f>'Moors League'!I17</f>
        <v>3</v>
      </c>
    </row>
    <row r="13" spans="1:9" s="178" customFormat="1" ht="21.75" customHeight="1">
      <c r="A13" s="179">
        <v>10</v>
      </c>
      <c r="B13" s="82" t="s">
        <v>104</v>
      </c>
      <c r="C13" s="82" t="s">
        <v>103</v>
      </c>
      <c r="D13" s="156" t="s">
        <v>316</v>
      </c>
      <c r="E13" s="104">
        <f>'Moors League'!H18</f>
        <v>35.42</v>
      </c>
      <c r="F13" s="42"/>
      <c r="G13" s="39"/>
      <c r="H13" s="75"/>
      <c r="I13" s="100">
        <f>'Moors League'!I18</f>
        <v>3</v>
      </c>
    </row>
    <row r="14" spans="1:9" s="178" customFormat="1" ht="21.75" customHeight="1">
      <c r="A14" s="179">
        <v>11</v>
      </c>
      <c r="B14" s="82" t="s">
        <v>90</v>
      </c>
      <c r="C14" s="82" t="s">
        <v>105</v>
      </c>
      <c r="D14" s="158" t="s">
        <v>317</v>
      </c>
      <c r="E14" s="87" t="s">
        <v>19</v>
      </c>
      <c r="F14" s="269" t="s">
        <v>311</v>
      </c>
      <c r="G14" s="87" t="s">
        <v>20</v>
      </c>
      <c r="H14" s="313"/>
      <c r="I14" s="314"/>
    </row>
    <row r="15" spans="1:9" s="178" customFormat="1" ht="21.75" customHeight="1">
      <c r="A15" s="179"/>
      <c r="B15" s="82"/>
      <c r="C15" s="82"/>
      <c r="D15" s="158" t="s">
        <v>307</v>
      </c>
      <c r="E15" s="87" t="s">
        <v>21</v>
      </c>
      <c r="F15" s="269" t="s">
        <v>337</v>
      </c>
      <c r="G15" s="87" t="s">
        <v>22</v>
      </c>
      <c r="H15" s="86" t="str">
        <f>'Moors League'!H19</f>
        <v>1.08.88</v>
      </c>
      <c r="I15" s="100">
        <f>'Moors League'!I19</f>
        <v>3</v>
      </c>
    </row>
    <row r="16" spans="1:9" s="178" customFormat="1" ht="21.75" customHeight="1">
      <c r="A16" s="179">
        <v>12</v>
      </c>
      <c r="B16" s="82" t="s">
        <v>92</v>
      </c>
      <c r="C16" s="82" t="s">
        <v>105</v>
      </c>
      <c r="D16" s="158" t="s">
        <v>308</v>
      </c>
      <c r="E16" s="87" t="s">
        <v>19</v>
      </c>
      <c r="F16" s="269" t="s">
        <v>326</v>
      </c>
      <c r="G16" s="87" t="s">
        <v>20</v>
      </c>
      <c r="H16" s="74"/>
      <c r="I16" s="81"/>
    </row>
    <row r="17" spans="1:9" s="178" customFormat="1" ht="21.75" customHeight="1">
      <c r="A17" s="179"/>
      <c r="B17" s="82"/>
      <c r="C17" s="82"/>
      <c r="D17" s="158" t="s">
        <v>318</v>
      </c>
      <c r="E17" s="87" t="s">
        <v>21</v>
      </c>
      <c r="F17" s="269" t="s">
        <v>332</v>
      </c>
      <c r="G17" s="87" t="s">
        <v>22</v>
      </c>
      <c r="H17" s="86">
        <f>'Moors League'!H20</f>
        <v>55.6</v>
      </c>
      <c r="I17" s="100">
        <f>'Moors League'!I20</f>
        <v>4</v>
      </c>
    </row>
    <row r="18" spans="1:9" s="178" customFormat="1" ht="21.75" customHeight="1">
      <c r="A18" s="179">
        <v>13</v>
      </c>
      <c r="B18" s="82" t="s">
        <v>93</v>
      </c>
      <c r="C18" s="82" t="s">
        <v>106</v>
      </c>
      <c r="D18" s="159" t="s">
        <v>319</v>
      </c>
      <c r="E18" s="87"/>
      <c r="F18" s="270" t="s">
        <v>338</v>
      </c>
      <c r="G18" s="92"/>
      <c r="H18" s="74"/>
      <c r="I18" s="81"/>
    </row>
    <row r="19" spans="1:9" s="178" customFormat="1" ht="21.75" customHeight="1">
      <c r="A19" s="179"/>
      <c r="B19" s="82"/>
      <c r="C19" s="82"/>
      <c r="D19" s="159" t="s">
        <v>320</v>
      </c>
      <c r="E19" s="88"/>
      <c r="F19" s="270" t="s">
        <v>309</v>
      </c>
      <c r="G19" s="92"/>
      <c r="H19" s="86" t="str">
        <f>'Moors League'!H21</f>
        <v>1.09.74</v>
      </c>
      <c r="I19" s="100">
        <f>'Moors League'!I21</f>
        <v>3</v>
      </c>
    </row>
    <row r="20" spans="1:9" s="178" customFormat="1" ht="21.75" customHeight="1">
      <c r="A20" s="179">
        <v>14</v>
      </c>
      <c r="B20" s="82" t="s">
        <v>95</v>
      </c>
      <c r="C20" s="82" t="s">
        <v>106</v>
      </c>
      <c r="D20" s="159" t="s">
        <v>321</v>
      </c>
      <c r="E20" s="87"/>
      <c r="F20" s="270" t="s">
        <v>339</v>
      </c>
      <c r="G20" s="92"/>
      <c r="H20" s="198"/>
      <c r="I20" s="81"/>
    </row>
    <row r="21" spans="1:9" s="178" customFormat="1" ht="21.75" customHeight="1">
      <c r="A21" s="179"/>
      <c r="B21" s="82"/>
      <c r="C21" s="82"/>
      <c r="D21" s="159" t="s">
        <v>322</v>
      </c>
      <c r="E21" s="87"/>
      <c r="F21" s="270" t="s">
        <v>310</v>
      </c>
      <c r="G21" s="92"/>
      <c r="H21" s="86" t="str">
        <f>'Moors League'!H22</f>
        <v>1.04.86</v>
      </c>
      <c r="I21" s="100">
        <f>'Moors League'!I22</f>
        <v>4</v>
      </c>
    </row>
    <row r="22" spans="1:9" s="178" customFormat="1" ht="21.75" customHeight="1">
      <c r="A22" s="179">
        <v>15</v>
      </c>
      <c r="B22" s="82" t="s">
        <v>102</v>
      </c>
      <c r="C22" s="82" t="s">
        <v>107</v>
      </c>
      <c r="D22" s="159" t="s">
        <v>317</v>
      </c>
      <c r="E22" s="186">
        <f>'Moors League'!H23</f>
        <v>45.26</v>
      </c>
      <c r="F22" s="130"/>
      <c r="G22" s="39"/>
      <c r="H22" s="75"/>
      <c r="I22" s="100">
        <f>'Moors League'!I23</f>
        <v>2</v>
      </c>
    </row>
    <row r="23" spans="1:9" s="178" customFormat="1" ht="21.75" customHeight="1">
      <c r="A23" s="179">
        <v>16</v>
      </c>
      <c r="B23" s="82" t="s">
        <v>104</v>
      </c>
      <c r="C23" s="82" t="s">
        <v>107</v>
      </c>
      <c r="D23" s="159" t="s">
        <v>323</v>
      </c>
      <c r="E23" s="86">
        <f>'Moors League'!H24</f>
        <v>43.2</v>
      </c>
      <c r="F23" s="130"/>
      <c r="G23" s="39"/>
      <c r="H23" s="75"/>
      <c r="I23" s="100">
        <f>'Moors League'!I24</f>
        <v>2</v>
      </c>
    </row>
    <row r="24" spans="1:9" s="178" customFormat="1" ht="21.75" customHeight="1">
      <c r="A24" s="179">
        <v>17</v>
      </c>
      <c r="B24" s="82" t="s">
        <v>99</v>
      </c>
      <c r="C24" s="82" t="s">
        <v>108</v>
      </c>
      <c r="D24" s="159" t="s">
        <v>324</v>
      </c>
      <c r="E24" s="86">
        <f>'Moors League'!H25</f>
        <v>23.31</v>
      </c>
      <c r="F24" s="130"/>
      <c r="G24" s="39"/>
      <c r="H24" s="75"/>
      <c r="I24" s="100">
        <f>'Moors League'!I25</f>
        <v>4</v>
      </c>
    </row>
    <row r="25" spans="1:9" s="178" customFormat="1" ht="21.75" customHeight="1">
      <c r="A25" s="179">
        <v>18</v>
      </c>
      <c r="B25" s="82" t="s">
        <v>101</v>
      </c>
      <c r="C25" s="82" t="s">
        <v>108</v>
      </c>
      <c r="D25" s="159" t="s">
        <v>325</v>
      </c>
      <c r="E25" s="86">
        <f>'Moors League'!H26</f>
        <v>20.91</v>
      </c>
      <c r="F25" s="130"/>
      <c r="G25" s="39"/>
      <c r="H25" s="75"/>
      <c r="I25" s="100">
        <f>'Moors League'!I26</f>
        <v>4</v>
      </c>
    </row>
    <row r="26" spans="1:9" s="178" customFormat="1" ht="21.75" customHeight="1">
      <c r="A26" s="179">
        <v>19</v>
      </c>
      <c r="B26" s="82" t="s">
        <v>96</v>
      </c>
      <c r="C26" s="82" t="s">
        <v>109</v>
      </c>
      <c r="D26" s="159" t="s">
        <v>311</v>
      </c>
      <c r="E26" s="86">
        <f>'Moors League'!H27</f>
        <v>35.59</v>
      </c>
      <c r="F26" s="130"/>
      <c r="G26" s="39"/>
      <c r="H26" s="75"/>
      <c r="I26" s="100">
        <f>'Moors League'!I27</f>
        <v>2</v>
      </c>
    </row>
    <row r="27" spans="1:9" s="178" customFormat="1" ht="21.75" customHeight="1">
      <c r="A27" s="179">
        <v>20</v>
      </c>
      <c r="B27" s="82" t="s">
        <v>98</v>
      </c>
      <c r="C27" s="82" t="s">
        <v>109</v>
      </c>
      <c r="D27" s="159" t="s">
        <v>312</v>
      </c>
      <c r="E27" s="86">
        <f>'Moors League'!H28</f>
        <v>30.75</v>
      </c>
      <c r="F27" s="130"/>
      <c r="G27" s="39"/>
      <c r="H27" s="75"/>
      <c r="I27" s="100">
        <f>'Moors League'!I28</f>
        <v>3</v>
      </c>
    </row>
    <row r="28" spans="1:9" s="178" customFormat="1" ht="21.75" customHeight="1">
      <c r="A28" s="179">
        <v>21</v>
      </c>
      <c r="B28" s="82" t="s">
        <v>93</v>
      </c>
      <c r="C28" s="82" t="s">
        <v>110</v>
      </c>
      <c r="D28" s="159" t="s">
        <v>319</v>
      </c>
      <c r="E28" s="86">
        <f>'Moors League'!H29</f>
        <v>37.49</v>
      </c>
      <c r="F28" s="219"/>
      <c r="G28" s="39"/>
      <c r="H28" s="75"/>
      <c r="I28" s="100">
        <f>'Moors League'!I29</f>
        <v>3</v>
      </c>
    </row>
    <row r="29" spans="1:9" s="178" customFormat="1" ht="21.75" customHeight="1">
      <c r="A29" s="179">
        <v>22</v>
      </c>
      <c r="B29" s="82" t="s">
        <v>95</v>
      </c>
      <c r="C29" s="82" t="s">
        <v>110</v>
      </c>
      <c r="D29" s="159" t="s">
        <v>321</v>
      </c>
      <c r="E29" s="86">
        <f>'Moors League'!H30</f>
        <v>33.36</v>
      </c>
      <c r="F29" s="130"/>
      <c r="G29" s="39"/>
      <c r="H29" s="75"/>
      <c r="I29" s="100">
        <f>'Moors League'!I30</f>
        <v>4</v>
      </c>
    </row>
    <row r="30" spans="1:9" s="178" customFormat="1" ht="21.75" customHeight="1">
      <c r="A30" s="179">
        <v>23</v>
      </c>
      <c r="B30" s="82" t="s">
        <v>90</v>
      </c>
      <c r="C30" s="82" t="s">
        <v>107</v>
      </c>
      <c r="D30" s="159" t="s">
        <v>311</v>
      </c>
      <c r="E30" s="86">
        <f>'Moors League'!H31</f>
        <v>42</v>
      </c>
      <c r="F30" s="130"/>
      <c r="G30" s="39"/>
      <c r="H30" s="75"/>
      <c r="I30" s="100">
        <f>'Moors League'!I31</f>
        <v>2</v>
      </c>
    </row>
    <row r="31" spans="1:9" s="178" customFormat="1" ht="21.75" customHeight="1">
      <c r="A31" s="179">
        <v>24</v>
      </c>
      <c r="B31" s="82" t="s">
        <v>92</v>
      </c>
      <c r="C31" s="82" t="s">
        <v>107</v>
      </c>
      <c r="D31" s="159" t="s">
        <v>326</v>
      </c>
      <c r="E31" s="86">
        <f>'Moors League'!H32</f>
        <v>33.47</v>
      </c>
      <c r="F31" s="130"/>
      <c r="G31" s="39"/>
      <c r="H31" s="75"/>
      <c r="I31" s="100">
        <f>'Moors League'!I32</f>
        <v>4</v>
      </c>
    </row>
    <row r="32" spans="1:9" s="178" customFormat="1" ht="21.75" customHeight="1">
      <c r="A32" s="179">
        <v>25</v>
      </c>
      <c r="B32" s="82" t="s">
        <v>102</v>
      </c>
      <c r="C32" s="82" t="s">
        <v>105</v>
      </c>
      <c r="D32" s="158" t="s">
        <v>327</v>
      </c>
      <c r="E32" s="87" t="s">
        <v>19</v>
      </c>
      <c r="F32" s="158" t="s">
        <v>331</v>
      </c>
      <c r="G32" s="87" t="s">
        <v>20</v>
      </c>
      <c r="H32" s="75"/>
      <c r="I32" s="81"/>
    </row>
    <row r="33" spans="1:9" s="178" customFormat="1" ht="21.75" customHeight="1">
      <c r="A33" s="179"/>
      <c r="B33" s="82"/>
      <c r="C33" s="82"/>
      <c r="D33" s="158" t="s">
        <v>343</v>
      </c>
      <c r="E33" s="87" t="s">
        <v>21</v>
      </c>
      <c r="F33" s="158" t="s">
        <v>315</v>
      </c>
      <c r="G33" s="87" t="s">
        <v>22</v>
      </c>
      <c r="H33" s="102" t="str">
        <f>'Moors League'!H33</f>
        <v>1.15.14</v>
      </c>
      <c r="I33" s="100">
        <f>'Moors League'!I33</f>
        <v>2</v>
      </c>
    </row>
    <row r="34" spans="1:9" s="178" customFormat="1" ht="21.75" customHeight="1">
      <c r="A34" s="179">
        <v>26</v>
      </c>
      <c r="B34" s="82" t="s">
        <v>104</v>
      </c>
      <c r="C34" s="82" t="s">
        <v>105</v>
      </c>
      <c r="D34" s="158" t="s">
        <v>316</v>
      </c>
      <c r="E34" s="87" t="s">
        <v>19</v>
      </c>
      <c r="F34" s="158" t="s">
        <v>323</v>
      </c>
      <c r="G34" s="87" t="s">
        <v>20</v>
      </c>
      <c r="H34" s="74"/>
      <c r="I34" s="81"/>
    </row>
    <row r="35" spans="1:9" s="178" customFormat="1" ht="21.75" customHeight="1">
      <c r="A35" s="179"/>
      <c r="B35" s="82"/>
      <c r="C35" s="82"/>
      <c r="D35" s="158" t="s">
        <v>328</v>
      </c>
      <c r="E35" s="87" t="s">
        <v>21</v>
      </c>
      <c r="F35" s="158" t="s">
        <v>340</v>
      </c>
      <c r="G35" s="87" t="s">
        <v>22</v>
      </c>
      <c r="H35" s="102" t="str">
        <f>'Moors League'!H34</f>
        <v>1.11.28</v>
      </c>
      <c r="I35" s="100">
        <f>'Moors League'!I34</f>
        <v>3</v>
      </c>
    </row>
    <row r="36" spans="1:9" s="178" customFormat="1" ht="21.75" customHeight="1">
      <c r="A36" s="179">
        <v>27</v>
      </c>
      <c r="B36" s="82" t="s">
        <v>111</v>
      </c>
      <c r="C36" s="82" t="s">
        <v>106</v>
      </c>
      <c r="D36" s="159" t="s">
        <v>329</v>
      </c>
      <c r="E36" s="87"/>
      <c r="F36" s="156" t="s">
        <v>313</v>
      </c>
      <c r="G36" s="220"/>
      <c r="H36" s="221"/>
      <c r="I36" s="81"/>
    </row>
    <row r="37" spans="1:13" s="178" customFormat="1" ht="21.75" customHeight="1">
      <c r="A37" s="179"/>
      <c r="B37" s="82"/>
      <c r="C37" s="82"/>
      <c r="D37" s="159" t="s">
        <v>330</v>
      </c>
      <c r="E37" s="87"/>
      <c r="F37" s="156" t="s">
        <v>333</v>
      </c>
      <c r="G37" s="87"/>
      <c r="H37" s="102" t="str">
        <f>'Moors League'!H35</f>
        <v>1.14.71</v>
      </c>
      <c r="I37" s="100">
        <f>'Moors League'!I35</f>
        <v>4</v>
      </c>
      <c r="J37" s="191"/>
      <c r="K37" s="191"/>
      <c r="L37" s="191"/>
      <c r="M37" s="192"/>
    </row>
    <row r="38" spans="1:13" s="178" customFormat="1" ht="21.75" customHeight="1">
      <c r="A38" s="179">
        <v>28</v>
      </c>
      <c r="B38" s="82" t="s">
        <v>112</v>
      </c>
      <c r="C38" s="82" t="s">
        <v>106</v>
      </c>
      <c r="D38" s="159" t="s">
        <v>322</v>
      </c>
      <c r="E38" s="87"/>
      <c r="F38" s="156" t="s">
        <v>341</v>
      </c>
      <c r="G38" s="92"/>
      <c r="H38" s="76"/>
      <c r="I38" s="81"/>
      <c r="J38" s="191"/>
      <c r="K38" s="191"/>
      <c r="L38" s="191"/>
      <c r="M38" s="193"/>
    </row>
    <row r="39" spans="1:13" s="178" customFormat="1" ht="21.75" customHeight="1">
      <c r="A39" s="179"/>
      <c r="B39" s="82" t="s">
        <v>187</v>
      </c>
      <c r="C39" s="82"/>
      <c r="D39" s="159" t="s">
        <v>314</v>
      </c>
      <c r="E39" s="87"/>
      <c r="F39" s="156" t="s">
        <v>325</v>
      </c>
      <c r="G39" s="87"/>
      <c r="H39" s="102" t="str">
        <f>'Moors League'!H36</f>
        <v>1.12.23</v>
      </c>
      <c r="I39" s="100">
        <f>'Moors League'!I36</f>
        <v>4</v>
      </c>
      <c r="J39" s="191"/>
      <c r="K39" s="191"/>
      <c r="L39" s="191"/>
      <c r="M39" s="191"/>
    </row>
    <row r="40" spans="1:13" s="178" customFormat="1" ht="21.75" customHeight="1">
      <c r="A40" s="179">
        <v>29</v>
      </c>
      <c r="B40" s="82" t="s">
        <v>96</v>
      </c>
      <c r="C40" s="82" t="s">
        <v>113</v>
      </c>
      <c r="D40" s="158" t="s">
        <v>331</v>
      </c>
      <c r="E40" s="87" t="s">
        <v>19</v>
      </c>
      <c r="F40" s="158" t="s">
        <v>311</v>
      </c>
      <c r="G40" s="87" t="s">
        <v>20</v>
      </c>
      <c r="H40" s="74"/>
      <c r="I40" s="81"/>
      <c r="J40" s="191"/>
      <c r="K40" s="191"/>
      <c r="L40" s="191"/>
      <c r="M40" s="192"/>
    </row>
    <row r="41" spans="1:13" s="178" customFormat="1" ht="21.75" customHeight="1">
      <c r="A41" s="179"/>
      <c r="B41" s="82"/>
      <c r="C41" s="82"/>
      <c r="D41" s="158" t="s">
        <v>317</v>
      </c>
      <c r="E41" s="87" t="s">
        <v>21</v>
      </c>
      <c r="F41" s="178" t="s">
        <v>337</v>
      </c>
      <c r="G41" s="87" t="s">
        <v>22</v>
      </c>
      <c r="H41" s="102" t="str">
        <f>'Moors League'!H37</f>
        <v>1.09.88</v>
      </c>
      <c r="I41" s="100">
        <f>'Moors League'!I37</f>
        <v>2</v>
      </c>
      <c r="J41" s="191"/>
      <c r="K41" s="191"/>
      <c r="L41" s="191"/>
      <c r="M41" s="192"/>
    </row>
    <row r="42" spans="1:13" s="178" customFormat="1" ht="21.75" customHeight="1">
      <c r="A42" s="179">
        <v>30</v>
      </c>
      <c r="B42" s="82" t="s">
        <v>114</v>
      </c>
      <c r="C42" s="82" t="s">
        <v>113</v>
      </c>
      <c r="D42" s="158" t="s">
        <v>328</v>
      </c>
      <c r="E42" s="87" t="s">
        <v>19</v>
      </c>
      <c r="F42" s="158" t="s">
        <v>312</v>
      </c>
      <c r="G42" s="87" t="s">
        <v>20</v>
      </c>
      <c r="H42" s="74"/>
      <c r="I42" s="81"/>
      <c r="J42" s="191"/>
      <c r="K42" s="191"/>
      <c r="L42" s="191"/>
      <c r="M42" s="192"/>
    </row>
    <row r="43" spans="1:9" s="178" customFormat="1" ht="21.75" customHeight="1">
      <c r="A43" s="179"/>
      <c r="B43" s="82"/>
      <c r="C43" s="82"/>
      <c r="D43" s="158" t="s">
        <v>332</v>
      </c>
      <c r="E43" s="87" t="s">
        <v>21</v>
      </c>
      <c r="F43" s="158" t="s">
        <v>336</v>
      </c>
      <c r="G43" s="87" t="s">
        <v>22</v>
      </c>
      <c r="H43" s="102" t="str">
        <f>'Moors League'!H38</f>
        <v>1.02.73</v>
      </c>
      <c r="I43" s="100">
        <f>'Moors League'!I38</f>
        <v>3</v>
      </c>
    </row>
    <row r="44" spans="1:9" s="42" customFormat="1" ht="21.75" customHeight="1">
      <c r="A44" s="179">
        <v>31</v>
      </c>
      <c r="B44" s="82" t="s">
        <v>90</v>
      </c>
      <c r="C44" s="82" t="s">
        <v>94</v>
      </c>
      <c r="D44" s="159" t="s">
        <v>307</v>
      </c>
      <c r="E44" s="186">
        <f>'Moors League'!H39</f>
        <v>35.7</v>
      </c>
      <c r="F44" s="137"/>
      <c r="G44" s="47"/>
      <c r="H44" s="72"/>
      <c r="I44" s="100">
        <f>'Moors League'!I39</f>
        <v>3</v>
      </c>
    </row>
    <row r="45" spans="1:9" s="42" customFormat="1" ht="21.75" customHeight="1">
      <c r="A45" s="179">
        <v>32</v>
      </c>
      <c r="B45" s="82" t="s">
        <v>92</v>
      </c>
      <c r="C45" s="82" t="s">
        <v>94</v>
      </c>
      <c r="D45" s="159" t="s">
        <v>326</v>
      </c>
      <c r="E45" s="86">
        <f>'Moors League'!H40</f>
        <v>26.9</v>
      </c>
      <c r="F45" s="137"/>
      <c r="G45" s="47"/>
      <c r="H45" s="72"/>
      <c r="I45" s="100">
        <f>'Moors League'!I40</f>
        <v>4</v>
      </c>
    </row>
    <row r="46" spans="1:9" s="42" customFormat="1" ht="21.75" customHeight="1">
      <c r="A46" s="179">
        <v>33</v>
      </c>
      <c r="B46" s="82" t="s">
        <v>93</v>
      </c>
      <c r="C46" s="82" t="s">
        <v>115</v>
      </c>
      <c r="D46" s="159" t="s">
        <v>320</v>
      </c>
      <c r="E46" s="86">
        <f>'Moors League'!H41</f>
        <v>45.81</v>
      </c>
      <c r="F46" s="137"/>
      <c r="G46" s="47"/>
      <c r="H46" s="72"/>
      <c r="I46" s="100">
        <f>'Moors League'!I41</f>
        <v>2</v>
      </c>
    </row>
    <row r="47" spans="1:9" s="42" customFormat="1" ht="21.75" customHeight="1">
      <c r="A47" s="179">
        <v>34</v>
      </c>
      <c r="B47" s="82" t="s">
        <v>95</v>
      </c>
      <c r="C47" s="82" t="s">
        <v>115</v>
      </c>
      <c r="D47" s="159" t="s">
        <v>321</v>
      </c>
      <c r="E47" s="86">
        <f>'Moors League'!H42</f>
        <v>40.44</v>
      </c>
      <c r="F47" s="137"/>
      <c r="G47" s="47"/>
      <c r="H47" s="72"/>
      <c r="I47" s="100">
        <f>'Moors League'!I42</f>
        <v>4</v>
      </c>
    </row>
    <row r="48" spans="1:9" s="42" customFormat="1" ht="21.75" customHeight="1">
      <c r="A48" s="179">
        <v>35</v>
      </c>
      <c r="B48" s="82" t="s">
        <v>96</v>
      </c>
      <c r="C48" s="82" t="s">
        <v>116</v>
      </c>
      <c r="D48" s="159" t="s">
        <v>311</v>
      </c>
      <c r="E48" s="86">
        <f>'Moors League'!H43</f>
        <v>31.33</v>
      </c>
      <c r="F48" s="137"/>
      <c r="G48" s="47"/>
      <c r="H48" s="72"/>
      <c r="I48" s="100">
        <f>'Moors League'!I43</f>
        <v>2</v>
      </c>
    </row>
    <row r="49" spans="1:9" s="42" customFormat="1" ht="21.75" customHeight="1">
      <c r="A49" s="179">
        <v>36</v>
      </c>
      <c r="B49" s="82" t="s">
        <v>98</v>
      </c>
      <c r="C49" s="82" t="s">
        <v>116</v>
      </c>
      <c r="D49" s="159" t="s">
        <v>332</v>
      </c>
      <c r="E49" s="86">
        <f>'Moors League'!H44</f>
        <v>27.78</v>
      </c>
      <c r="F49" s="137"/>
      <c r="G49" s="47"/>
      <c r="H49" s="72"/>
      <c r="I49" s="100">
        <f>'Moors League'!I44</f>
        <v>2</v>
      </c>
    </row>
    <row r="50" spans="1:9" s="42" customFormat="1" ht="21.75" customHeight="1">
      <c r="A50" s="179">
        <v>37</v>
      </c>
      <c r="B50" s="82" t="s">
        <v>99</v>
      </c>
      <c r="C50" s="82" t="s">
        <v>117</v>
      </c>
      <c r="D50" s="159" t="s">
        <v>333</v>
      </c>
      <c r="E50" s="86">
        <f>'Moors League'!H45</f>
        <v>24.34</v>
      </c>
      <c r="F50" s="194"/>
      <c r="G50" s="47"/>
      <c r="H50" s="72"/>
      <c r="I50" s="100">
        <f>'Moors League'!I45</f>
        <v>4</v>
      </c>
    </row>
    <row r="51" spans="1:9" s="42" customFormat="1" ht="21.75" customHeight="1">
      <c r="A51" s="179">
        <v>38</v>
      </c>
      <c r="B51" s="82" t="s">
        <v>101</v>
      </c>
      <c r="C51" s="82" t="s">
        <v>117</v>
      </c>
      <c r="D51" s="159" t="s">
        <v>314</v>
      </c>
      <c r="E51" s="86">
        <f>'Moors League'!H46</f>
        <v>23.89</v>
      </c>
      <c r="F51" s="137"/>
      <c r="G51" s="47"/>
      <c r="H51" s="72"/>
      <c r="I51" s="100">
        <f>'Moors League'!I46</f>
        <v>4</v>
      </c>
    </row>
    <row r="52" spans="1:9" s="42" customFormat="1" ht="21.75" customHeight="1">
      <c r="A52" s="179">
        <v>39</v>
      </c>
      <c r="B52" s="82" t="s">
        <v>102</v>
      </c>
      <c r="C52" s="82" t="s">
        <v>94</v>
      </c>
      <c r="D52" s="159" t="s">
        <v>317</v>
      </c>
      <c r="E52" s="86">
        <f>'Moors League'!H47</f>
        <v>39.58</v>
      </c>
      <c r="F52" s="137"/>
      <c r="G52" s="47"/>
      <c r="H52" s="72"/>
      <c r="I52" s="100">
        <f>'Moors League'!I47</f>
        <v>2</v>
      </c>
    </row>
    <row r="53" spans="1:9" s="42" customFormat="1" ht="21.75" customHeight="1">
      <c r="A53" s="179">
        <v>40</v>
      </c>
      <c r="B53" s="82" t="s">
        <v>104</v>
      </c>
      <c r="C53" s="82" t="s">
        <v>94</v>
      </c>
      <c r="D53" s="159" t="s">
        <v>328</v>
      </c>
      <c r="E53" s="104">
        <f>'Moors League'!H48</f>
        <v>36.5</v>
      </c>
      <c r="F53" s="137"/>
      <c r="G53" s="47"/>
      <c r="H53" s="72"/>
      <c r="I53" s="100">
        <f>'Moors League'!I48</f>
        <v>3</v>
      </c>
    </row>
    <row r="54" spans="1:9" s="42" customFormat="1" ht="21.75" customHeight="1">
      <c r="A54" s="179">
        <v>41</v>
      </c>
      <c r="B54" s="82" t="s">
        <v>90</v>
      </c>
      <c r="C54" s="82" t="s">
        <v>106</v>
      </c>
      <c r="D54" s="159" t="s">
        <v>307</v>
      </c>
      <c r="E54" s="89"/>
      <c r="F54" s="156" t="s">
        <v>315</v>
      </c>
      <c r="G54" s="93"/>
      <c r="H54" s="73"/>
      <c r="I54" s="81"/>
    </row>
    <row r="55" spans="1:9" s="42" customFormat="1" ht="21.75" customHeight="1">
      <c r="A55" s="179"/>
      <c r="B55" s="84"/>
      <c r="C55" s="84"/>
      <c r="D55" s="159" t="s">
        <v>331</v>
      </c>
      <c r="E55" s="89"/>
      <c r="F55" s="156" t="s">
        <v>337</v>
      </c>
      <c r="G55" s="93"/>
      <c r="H55" s="95" t="str">
        <f>'Moors League'!H49</f>
        <v>1.00.81</v>
      </c>
      <c r="I55" s="100">
        <f>'Moors League'!I49</f>
        <v>3</v>
      </c>
    </row>
    <row r="56" spans="1:9" s="42" customFormat="1" ht="21.75" customHeight="1">
      <c r="A56" s="179">
        <v>42</v>
      </c>
      <c r="B56" s="82" t="s">
        <v>92</v>
      </c>
      <c r="C56" s="82" t="s">
        <v>106</v>
      </c>
      <c r="D56" s="159" t="s">
        <v>318</v>
      </c>
      <c r="E56" s="89"/>
      <c r="F56" s="156" t="s">
        <v>308</v>
      </c>
      <c r="G56" s="93"/>
      <c r="H56" s="73"/>
      <c r="I56" s="81"/>
    </row>
    <row r="57" spans="1:9" s="42" customFormat="1" ht="21.75" customHeight="1">
      <c r="A57" s="179"/>
      <c r="B57" s="84"/>
      <c r="C57" s="84"/>
      <c r="D57" s="159" t="s">
        <v>332</v>
      </c>
      <c r="E57" s="89"/>
      <c r="F57" s="156" t="s">
        <v>326</v>
      </c>
      <c r="G57" s="93"/>
      <c r="H57" s="86">
        <f>'Moors League'!H50</f>
        <v>49.95</v>
      </c>
      <c r="I57" s="100">
        <f>'Moors League'!I50</f>
        <v>4</v>
      </c>
    </row>
    <row r="58" spans="1:9" s="42" customFormat="1" ht="21.75" customHeight="1">
      <c r="A58" s="179">
        <v>43</v>
      </c>
      <c r="B58" s="82" t="s">
        <v>93</v>
      </c>
      <c r="C58" s="82" t="s">
        <v>105</v>
      </c>
      <c r="D58" s="158" t="s">
        <v>319</v>
      </c>
      <c r="E58" s="89" t="s">
        <v>19</v>
      </c>
      <c r="F58" s="158" t="s">
        <v>338</v>
      </c>
      <c r="G58" s="93" t="s">
        <v>20</v>
      </c>
      <c r="H58" s="73"/>
      <c r="I58" s="81"/>
    </row>
    <row r="59" spans="1:9" s="42" customFormat="1" ht="21.75" customHeight="1">
      <c r="A59" s="179"/>
      <c r="B59" s="84"/>
      <c r="C59" s="84"/>
      <c r="D59" s="158" t="s">
        <v>309</v>
      </c>
      <c r="E59" s="89" t="s">
        <v>21</v>
      </c>
      <c r="F59" s="158" t="s">
        <v>320</v>
      </c>
      <c r="G59" s="93" t="s">
        <v>22</v>
      </c>
      <c r="H59" s="86" t="str">
        <f>'Moors League'!H51</f>
        <v>1.23.77</v>
      </c>
      <c r="I59" s="100">
        <f>'Moors League'!I51</f>
        <v>3</v>
      </c>
    </row>
    <row r="60" spans="1:9" s="42" customFormat="1" ht="21.75" customHeight="1">
      <c r="A60" s="179">
        <v>44</v>
      </c>
      <c r="B60" s="82" t="s">
        <v>95</v>
      </c>
      <c r="C60" s="82" t="s">
        <v>105</v>
      </c>
      <c r="D60" s="158" t="s">
        <v>321</v>
      </c>
      <c r="E60" s="89" t="s">
        <v>19</v>
      </c>
      <c r="F60" s="158" t="s">
        <v>339</v>
      </c>
      <c r="G60" s="93" t="s">
        <v>20</v>
      </c>
      <c r="H60" s="73"/>
      <c r="I60" s="81"/>
    </row>
    <row r="61" spans="1:9" s="42" customFormat="1" ht="21.75" customHeight="1">
      <c r="A61" s="179"/>
      <c r="B61" s="84"/>
      <c r="C61" s="84"/>
      <c r="D61" s="158" t="s">
        <v>310</v>
      </c>
      <c r="E61" s="89" t="s">
        <v>21</v>
      </c>
      <c r="F61" s="160" t="s">
        <v>341</v>
      </c>
      <c r="G61" s="93" t="s">
        <v>22</v>
      </c>
      <c r="H61" s="86" t="str">
        <f>'Moors League'!H52</f>
        <v>1.17.87</v>
      </c>
      <c r="I61" s="100">
        <f>'Moors League'!I52</f>
        <v>4</v>
      </c>
    </row>
    <row r="62" spans="1:9" s="42" customFormat="1" ht="21.75" customHeight="1">
      <c r="A62" s="179">
        <v>45</v>
      </c>
      <c r="B62" s="82" t="s">
        <v>102</v>
      </c>
      <c r="C62" s="82" t="s">
        <v>118</v>
      </c>
      <c r="D62" s="159" t="s">
        <v>315</v>
      </c>
      <c r="E62" s="186">
        <f>'Moors League'!H53</f>
        <v>33.75</v>
      </c>
      <c r="F62" s="137"/>
      <c r="G62" s="47"/>
      <c r="H62" s="72"/>
      <c r="I62" s="100">
        <f>'Moors League'!I53</f>
        <v>2</v>
      </c>
    </row>
    <row r="63" spans="1:9" s="42" customFormat="1" ht="21.75" customHeight="1">
      <c r="A63" s="179">
        <v>46</v>
      </c>
      <c r="B63" s="82" t="s">
        <v>104</v>
      </c>
      <c r="C63" s="82" t="s">
        <v>118</v>
      </c>
      <c r="D63" s="159" t="s">
        <v>328</v>
      </c>
      <c r="E63" s="86">
        <f>'Moors League'!H54</f>
        <v>31.12</v>
      </c>
      <c r="F63" s="137"/>
      <c r="G63" s="47"/>
      <c r="H63" s="72"/>
      <c r="I63" s="100">
        <f>'Moors League'!I54</f>
        <v>3</v>
      </c>
    </row>
    <row r="64" spans="1:9" s="42" customFormat="1" ht="21.75" customHeight="1">
      <c r="A64" s="179">
        <v>47</v>
      </c>
      <c r="B64" s="82" t="s">
        <v>99</v>
      </c>
      <c r="C64" s="82" t="s">
        <v>119</v>
      </c>
      <c r="D64" s="159" t="s">
        <v>333</v>
      </c>
      <c r="E64" s="86">
        <f>'Moors League'!H55</f>
        <v>19.21</v>
      </c>
      <c r="F64" s="137"/>
      <c r="G64" s="47"/>
      <c r="H64" s="72"/>
      <c r="I64" s="100">
        <f>'Moors League'!I55</f>
        <v>4</v>
      </c>
    </row>
    <row r="65" spans="1:9" s="42" customFormat="1" ht="21.75" customHeight="1">
      <c r="A65" s="179">
        <v>48</v>
      </c>
      <c r="B65" s="82" t="s">
        <v>101</v>
      </c>
      <c r="C65" s="82" t="s">
        <v>119</v>
      </c>
      <c r="D65" s="159" t="s">
        <v>322</v>
      </c>
      <c r="E65" s="86">
        <f>'Moors League'!H56</f>
        <v>22.76</v>
      </c>
      <c r="F65" s="194"/>
      <c r="G65" s="47"/>
      <c r="H65" s="72"/>
      <c r="I65" s="100">
        <f>'Moors League'!I56</f>
        <v>3</v>
      </c>
    </row>
    <row r="66" spans="1:9" s="42" customFormat="1" ht="21.75" customHeight="1">
      <c r="A66" s="179">
        <v>49</v>
      </c>
      <c r="B66" s="82" t="s">
        <v>96</v>
      </c>
      <c r="C66" s="82" t="s">
        <v>120</v>
      </c>
      <c r="D66" s="159" t="s">
        <v>327</v>
      </c>
      <c r="E66" s="86">
        <f>'Moors League'!H57</f>
        <v>39.16</v>
      </c>
      <c r="F66" s="137"/>
      <c r="G66" s="47"/>
      <c r="H66" s="72"/>
      <c r="I66" s="100">
        <f>'Moors League'!I57</f>
        <v>2</v>
      </c>
    </row>
    <row r="67" spans="1:9" s="42" customFormat="1" ht="21.75" customHeight="1">
      <c r="A67" s="179">
        <v>50</v>
      </c>
      <c r="B67" s="82" t="s">
        <v>98</v>
      </c>
      <c r="C67" s="82" t="s">
        <v>120</v>
      </c>
      <c r="D67" s="159" t="s">
        <v>312</v>
      </c>
      <c r="E67" s="86">
        <f>'Moors League'!H58</f>
        <v>34.31</v>
      </c>
      <c r="F67" s="137"/>
      <c r="G67" s="47"/>
      <c r="H67" s="72"/>
      <c r="I67" s="100">
        <f>'Moors League'!I58</f>
        <v>2</v>
      </c>
    </row>
    <row r="68" spans="1:9" s="42" customFormat="1" ht="21.75" customHeight="1">
      <c r="A68" s="179">
        <v>51</v>
      </c>
      <c r="B68" s="82" t="s">
        <v>93</v>
      </c>
      <c r="C68" s="82" t="s">
        <v>107</v>
      </c>
      <c r="D68" s="159" t="s">
        <v>334</v>
      </c>
      <c r="E68" s="86">
        <f>'Moors League'!H59</f>
        <v>51.26</v>
      </c>
      <c r="F68" s="137"/>
      <c r="G68" s="47"/>
      <c r="H68" s="72"/>
      <c r="I68" s="100">
        <f>'Moors League'!I59</f>
        <v>2</v>
      </c>
    </row>
    <row r="69" spans="1:9" s="42" customFormat="1" ht="21.75" customHeight="1">
      <c r="A69" s="179">
        <v>52</v>
      </c>
      <c r="B69" s="82" t="s">
        <v>95</v>
      </c>
      <c r="C69" s="82" t="s">
        <v>107</v>
      </c>
      <c r="D69" s="159" t="s">
        <v>321</v>
      </c>
      <c r="E69" s="86">
        <f>'Moors League'!H60</f>
        <v>46.59</v>
      </c>
      <c r="F69" s="137"/>
      <c r="G69" s="47"/>
      <c r="H69" s="72"/>
      <c r="I69" s="100">
        <f>'Moors League'!I60</f>
        <v>2</v>
      </c>
    </row>
    <row r="70" spans="1:9" s="42" customFormat="1" ht="21.75" customHeight="1">
      <c r="A70" s="179">
        <v>53</v>
      </c>
      <c r="B70" s="82" t="s">
        <v>90</v>
      </c>
      <c r="C70" s="82" t="s">
        <v>110</v>
      </c>
      <c r="D70" s="159" t="s">
        <v>307</v>
      </c>
      <c r="E70" s="86">
        <f>'Moors League'!H61</f>
        <v>32.31</v>
      </c>
      <c r="F70" s="137"/>
      <c r="G70" s="47"/>
      <c r="H70" s="72"/>
      <c r="I70" s="100">
        <f>'Moors League'!I61</f>
        <v>2</v>
      </c>
    </row>
    <row r="71" spans="1:9" s="42" customFormat="1" ht="21.75" customHeight="1">
      <c r="A71" s="179">
        <v>54</v>
      </c>
      <c r="B71" s="82" t="s">
        <v>92</v>
      </c>
      <c r="C71" s="82" t="s">
        <v>110</v>
      </c>
      <c r="D71" s="159" t="s">
        <v>326</v>
      </c>
      <c r="E71" s="86">
        <f>'Moors League'!H62</f>
        <v>25.53</v>
      </c>
      <c r="F71" s="137"/>
      <c r="G71" s="47"/>
      <c r="H71" s="72"/>
      <c r="I71" s="100">
        <f>'Moors League'!I62</f>
        <v>4</v>
      </c>
    </row>
    <row r="72" spans="1:9" s="42" customFormat="1" ht="21.75" customHeight="1">
      <c r="A72" s="179">
        <v>55</v>
      </c>
      <c r="B72" s="82" t="s">
        <v>102</v>
      </c>
      <c r="C72" s="82" t="s">
        <v>106</v>
      </c>
      <c r="D72" s="159" t="s">
        <v>327</v>
      </c>
      <c r="E72" s="90"/>
      <c r="F72" s="156" t="s">
        <v>331</v>
      </c>
      <c r="G72" s="94"/>
      <c r="H72" s="73"/>
      <c r="I72" s="81"/>
    </row>
    <row r="73" spans="1:9" s="42" customFormat="1" ht="21.75" customHeight="1">
      <c r="A73" s="179"/>
      <c r="B73" s="84"/>
      <c r="C73" s="84"/>
      <c r="D73" s="159" t="s">
        <v>315</v>
      </c>
      <c r="E73" s="90"/>
      <c r="F73" s="156" t="s">
        <v>343</v>
      </c>
      <c r="G73" s="93"/>
      <c r="H73" s="86" t="str">
        <f>'Moors League'!H63</f>
        <v>1.03.00</v>
      </c>
      <c r="I73" s="100">
        <f>'Moors League'!I63</f>
        <v>3</v>
      </c>
    </row>
    <row r="74" spans="1:9" s="42" customFormat="1" ht="21.75" customHeight="1">
      <c r="A74" s="179">
        <v>56</v>
      </c>
      <c r="B74" s="82" t="s">
        <v>104</v>
      </c>
      <c r="C74" s="82" t="s">
        <v>106</v>
      </c>
      <c r="D74" s="159" t="s">
        <v>323</v>
      </c>
      <c r="E74" s="89"/>
      <c r="F74" s="156" t="s">
        <v>328</v>
      </c>
      <c r="G74" s="94"/>
      <c r="H74" s="72"/>
      <c r="I74" s="80"/>
    </row>
    <row r="75" spans="1:9" s="42" customFormat="1" ht="21.75" customHeight="1">
      <c r="A75" s="179"/>
      <c r="B75" s="84"/>
      <c r="C75" s="84"/>
      <c r="D75" s="159" t="s">
        <v>335</v>
      </c>
      <c r="E75" s="89"/>
      <c r="F75" s="156" t="s">
        <v>316</v>
      </c>
      <c r="G75" s="94"/>
      <c r="H75" s="86" t="str">
        <f>'Moors League'!H64</f>
        <v>1.00.65</v>
      </c>
      <c r="I75" s="100">
        <f>'Moors League'!I64</f>
        <v>3</v>
      </c>
    </row>
    <row r="76" spans="1:9" s="42" customFormat="1" ht="21.75" customHeight="1">
      <c r="A76" s="179">
        <v>57</v>
      </c>
      <c r="B76" s="82" t="s">
        <v>111</v>
      </c>
      <c r="C76" s="82" t="s">
        <v>105</v>
      </c>
      <c r="D76" s="158" t="s">
        <v>329</v>
      </c>
      <c r="E76" s="89" t="s">
        <v>19</v>
      </c>
      <c r="F76" s="160" t="s">
        <v>324</v>
      </c>
      <c r="G76" s="93" t="s">
        <v>20</v>
      </c>
      <c r="H76" s="222"/>
      <c r="I76" s="81"/>
    </row>
    <row r="77" spans="1:9" s="42" customFormat="1" ht="21.75" customHeight="1">
      <c r="A77" s="179"/>
      <c r="B77" s="84"/>
      <c r="C77" s="84"/>
      <c r="D77" s="160" t="s">
        <v>313</v>
      </c>
      <c r="E77" s="89" t="s">
        <v>21</v>
      </c>
      <c r="F77" s="160" t="s">
        <v>330</v>
      </c>
      <c r="G77" s="93" t="s">
        <v>22</v>
      </c>
      <c r="H77" s="86" t="str">
        <f>'Moors League'!H65</f>
        <v>DSQ</v>
      </c>
      <c r="I77" s="100">
        <f>'Moors League'!I65</f>
        <v>0</v>
      </c>
    </row>
    <row r="78" spans="1:9" s="42" customFormat="1" ht="21.75" customHeight="1">
      <c r="A78" s="179">
        <v>58</v>
      </c>
      <c r="B78" s="82" t="s">
        <v>112</v>
      </c>
      <c r="C78" s="82" t="s">
        <v>105</v>
      </c>
      <c r="D78" s="158" t="s">
        <v>325</v>
      </c>
      <c r="E78" s="89" t="s">
        <v>19</v>
      </c>
      <c r="F78" s="160" t="s">
        <v>342</v>
      </c>
      <c r="G78" s="93" t="s">
        <v>20</v>
      </c>
      <c r="H78" s="73"/>
      <c r="I78" s="81"/>
    </row>
    <row r="79" spans="1:9" s="42" customFormat="1" ht="21.75" customHeight="1">
      <c r="A79" s="179"/>
      <c r="B79" s="84" t="s">
        <v>187</v>
      </c>
      <c r="C79" s="84"/>
      <c r="D79" s="158" t="s">
        <v>322</v>
      </c>
      <c r="E79" s="89" t="s">
        <v>21</v>
      </c>
      <c r="F79" s="160" t="s">
        <v>341</v>
      </c>
      <c r="G79" s="93" t="s">
        <v>22</v>
      </c>
      <c r="H79" s="86" t="str">
        <f>'Moors League'!H66</f>
        <v>1.26.27</v>
      </c>
      <c r="I79" s="100">
        <f>'Moors League'!I66</f>
        <v>4</v>
      </c>
    </row>
    <row r="80" spans="1:9" s="42" customFormat="1" ht="21.75" customHeight="1">
      <c r="A80" s="179">
        <v>59</v>
      </c>
      <c r="B80" s="82" t="s">
        <v>121</v>
      </c>
      <c r="C80" s="82" t="s">
        <v>122</v>
      </c>
      <c r="D80" s="159" t="s">
        <v>331</v>
      </c>
      <c r="E80" s="89"/>
      <c r="F80" s="156" t="s">
        <v>315</v>
      </c>
      <c r="G80" s="93"/>
      <c r="H80" s="72"/>
      <c r="I80" s="80"/>
    </row>
    <row r="81" spans="1:9" s="42" customFormat="1" ht="21.75" customHeight="1">
      <c r="A81" s="179"/>
      <c r="B81" s="84"/>
      <c r="C81" s="84"/>
      <c r="D81" s="159" t="s">
        <v>311</v>
      </c>
      <c r="E81" s="89"/>
      <c r="F81" s="156" t="s">
        <v>337</v>
      </c>
      <c r="G81" s="93"/>
      <c r="H81" s="86" t="str">
        <f>'Moors League'!H67</f>
        <v>1.00.57</v>
      </c>
      <c r="I81" s="100">
        <f>'Moors League'!I67</f>
        <v>3</v>
      </c>
    </row>
    <row r="82" spans="1:9" s="42" customFormat="1" ht="21.75" customHeight="1">
      <c r="A82" s="179">
        <v>60</v>
      </c>
      <c r="B82" s="82" t="s">
        <v>114</v>
      </c>
      <c r="C82" s="82" t="s">
        <v>122</v>
      </c>
      <c r="D82" s="159" t="s">
        <v>332</v>
      </c>
      <c r="E82" s="89"/>
      <c r="F82" s="156" t="s">
        <v>328</v>
      </c>
      <c r="G82" s="94"/>
      <c r="H82" s="72"/>
      <c r="I82" s="80"/>
    </row>
    <row r="83" spans="1:9" s="42" customFormat="1" ht="21.75" customHeight="1">
      <c r="A83" s="179"/>
      <c r="B83" s="84"/>
      <c r="C83" s="84"/>
      <c r="D83" s="159" t="s">
        <v>336</v>
      </c>
      <c r="E83" s="89"/>
      <c r="F83" s="156" t="s">
        <v>312</v>
      </c>
      <c r="G83" s="94"/>
      <c r="H83" s="86">
        <f>'Moors League'!H68</f>
        <v>55.51</v>
      </c>
      <c r="I83" s="100">
        <f>'Moors League'!I68</f>
        <v>2</v>
      </c>
    </row>
    <row r="84" spans="1:9" s="42" customFormat="1" ht="21.75" customHeight="1">
      <c r="A84" s="179">
        <v>61</v>
      </c>
      <c r="B84" s="82" t="s">
        <v>123</v>
      </c>
      <c r="C84" s="82" t="s">
        <v>124</v>
      </c>
      <c r="D84" s="156" t="s">
        <v>333</v>
      </c>
      <c r="E84" s="89"/>
      <c r="F84" s="156" t="s">
        <v>325</v>
      </c>
      <c r="G84" s="93"/>
      <c r="H84" s="72"/>
      <c r="I84" s="99"/>
    </row>
    <row r="85" spans="1:9" s="42" customFormat="1" ht="21.75" customHeight="1">
      <c r="A85" s="179"/>
      <c r="B85" s="84"/>
      <c r="C85" s="84"/>
      <c r="D85" s="156" t="s">
        <v>309</v>
      </c>
      <c r="E85" s="89"/>
      <c r="F85" s="156" t="s">
        <v>321</v>
      </c>
      <c r="G85" s="94"/>
      <c r="H85" s="72"/>
      <c r="I85" s="77"/>
    </row>
    <row r="86" spans="1:9" s="42" customFormat="1" ht="21.75" customHeight="1">
      <c r="A86" s="179"/>
      <c r="B86" s="84"/>
      <c r="C86" s="84"/>
      <c r="D86" s="156" t="s">
        <v>317</v>
      </c>
      <c r="E86" s="89"/>
      <c r="F86" s="156" t="s">
        <v>328</v>
      </c>
      <c r="G86" s="93"/>
      <c r="H86" s="72"/>
      <c r="I86" s="77"/>
    </row>
    <row r="87" spans="1:9" s="42" customFormat="1" ht="21.75" customHeight="1">
      <c r="A87" s="179" t="s">
        <v>23</v>
      </c>
      <c r="B87" s="84"/>
      <c r="C87" s="84"/>
      <c r="D87" s="156" t="s">
        <v>337</v>
      </c>
      <c r="E87" s="89"/>
      <c r="F87" s="156" t="s">
        <v>312</v>
      </c>
      <c r="G87" s="94"/>
      <c r="H87" s="72"/>
      <c r="I87" s="77"/>
    </row>
    <row r="88" spans="1:9" s="42" customFormat="1" ht="21.75" customHeight="1" thickBot="1">
      <c r="A88" s="179"/>
      <c r="B88" s="84"/>
      <c r="C88" s="84"/>
      <c r="D88" s="156" t="s">
        <v>311</v>
      </c>
      <c r="E88" s="89"/>
      <c r="F88" s="156" t="s">
        <v>326</v>
      </c>
      <c r="G88" s="103"/>
      <c r="H88" s="104" t="str">
        <f>'Moors League'!H69</f>
        <v>2.30.99</v>
      </c>
      <c r="I88" s="101">
        <f>'Moors League'!I69</f>
        <v>3</v>
      </c>
    </row>
    <row r="89" spans="5:9" ht="24.75" customHeight="1" thickBot="1">
      <c r="E89" s="71"/>
      <c r="G89" s="308" t="s">
        <v>81</v>
      </c>
      <c r="H89" s="309"/>
      <c r="I89" s="78">
        <f>SUM(I4:I88)</f>
        <v>181</v>
      </c>
    </row>
  </sheetData>
  <sheetProtection/>
  <protectedRanges>
    <protectedRange sqref="F14:F21" name="Range1"/>
  </protectedRanges>
  <mergeCells count="4">
    <mergeCell ref="A2:B2"/>
    <mergeCell ref="G89:H89"/>
    <mergeCell ref="A1:D1"/>
    <mergeCell ref="H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4">
      <selection activeCell="F81" sqref="F81"/>
    </sheetView>
  </sheetViews>
  <sheetFormatPr defaultColWidth="9.140625" defaultRowHeight="12.75"/>
  <cols>
    <col min="1" max="1" width="3.7109375" style="181" customWidth="1"/>
    <col min="2" max="2" width="14.140625" style="171" bestFit="1" customWidth="1"/>
    <col min="3" max="3" width="19.28125" style="171" bestFit="1" customWidth="1"/>
    <col min="4" max="4" width="20.28125" style="182" bestFit="1" customWidth="1"/>
    <col min="5" max="5" width="9.140625" style="46" customWidth="1"/>
    <col min="6" max="6" width="20.28125" style="171" customWidth="1"/>
    <col min="7" max="7" width="10.140625" style="46" bestFit="1" customWidth="1"/>
    <col min="8" max="8" width="8.421875" style="169" bestFit="1" customWidth="1"/>
    <col min="9" max="9" width="9.140625" style="170" customWidth="1"/>
    <col min="10" max="16384" width="9.140625" style="171" customWidth="1"/>
  </cols>
  <sheetData>
    <row r="1" spans="1:6" ht="29.25" customHeight="1">
      <c r="A1" s="311" t="s">
        <v>17</v>
      </c>
      <c r="B1" s="312"/>
      <c r="C1" s="312"/>
      <c r="D1" s="312"/>
      <c r="F1" s="168" t="str">
        <f>'Moors League'!W86</f>
        <v>Eston</v>
      </c>
    </row>
    <row r="2" spans="1:9" s="173" customFormat="1" ht="18.75">
      <c r="A2" s="310" t="s">
        <v>125</v>
      </c>
      <c r="B2" s="310"/>
      <c r="C2" s="172" t="str">
        <f>'Moors League'!C3</f>
        <v>Saltburn Leisure Centre</v>
      </c>
      <c r="D2" s="172"/>
      <c r="E2" s="173" t="s">
        <v>18</v>
      </c>
      <c r="F2" s="174" t="str">
        <f>'Moors League'!L3</f>
        <v>24th January 2015</v>
      </c>
      <c r="H2" s="175"/>
      <c r="I2" s="176"/>
    </row>
    <row r="3" spans="1:9" s="178" customFormat="1" ht="12.75">
      <c r="A3" s="177"/>
      <c r="E3" s="37"/>
      <c r="G3" s="37"/>
      <c r="H3" s="75"/>
      <c r="I3" s="77" t="s">
        <v>12</v>
      </c>
    </row>
    <row r="4" spans="1:9" s="178" customFormat="1" ht="21.75" customHeight="1">
      <c r="A4" s="179">
        <v>1</v>
      </c>
      <c r="B4" s="82" t="s">
        <v>90</v>
      </c>
      <c r="C4" s="82" t="s">
        <v>91</v>
      </c>
      <c r="D4" s="156" t="s">
        <v>235</v>
      </c>
      <c r="E4" s="86">
        <f>'Moors League'!L9</f>
        <v>39.26</v>
      </c>
      <c r="F4" s="38"/>
      <c r="G4" s="49"/>
      <c r="H4" s="75"/>
      <c r="I4" s="100">
        <f>'Moors League'!M9</f>
        <v>1</v>
      </c>
    </row>
    <row r="5" spans="1:9" s="178" customFormat="1" ht="21.75" customHeight="1">
      <c r="A5" s="179">
        <v>2</v>
      </c>
      <c r="B5" s="83" t="s">
        <v>92</v>
      </c>
      <c r="C5" s="83" t="s">
        <v>91</v>
      </c>
      <c r="D5" s="157" t="s">
        <v>236</v>
      </c>
      <c r="E5" s="86">
        <f>'Moors League'!L10</f>
        <v>36.77</v>
      </c>
      <c r="F5" s="38"/>
      <c r="G5" s="49"/>
      <c r="H5" s="75"/>
      <c r="I5" s="100">
        <f>'Moors League'!M10</f>
        <v>1</v>
      </c>
    </row>
    <row r="6" spans="1:9" s="178" customFormat="1" ht="21.75" customHeight="1">
      <c r="A6" s="179">
        <v>3</v>
      </c>
      <c r="B6" s="82" t="s">
        <v>93</v>
      </c>
      <c r="C6" s="82" t="s">
        <v>94</v>
      </c>
      <c r="D6" s="156"/>
      <c r="E6" s="86" t="str">
        <f>'Moors League'!L11</f>
        <v>DNS</v>
      </c>
      <c r="F6" s="38"/>
      <c r="G6" s="49"/>
      <c r="H6" s="75"/>
      <c r="I6" s="100">
        <f>'Moors League'!M11</f>
        <v>0</v>
      </c>
    </row>
    <row r="7" spans="1:9" s="178" customFormat="1" ht="21.75" customHeight="1">
      <c r="A7" s="179">
        <v>4</v>
      </c>
      <c r="B7" s="82" t="s">
        <v>95</v>
      </c>
      <c r="C7" s="82" t="s">
        <v>94</v>
      </c>
      <c r="D7" s="156" t="s">
        <v>237</v>
      </c>
      <c r="E7" s="86">
        <f>'Moors League'!L12</f>
        <v>48.93</v>
      </c>
      <c r="F7" s="38"/>
      <c r="G7" s="49"/>
      <c r="H7" s="75"/>
      <c r="I7" s="100">
        <f>'Moors League'!M12</f>
        <v>1</v>
      </c>
    </row>
    <row r="8" spans="1:9" s="178" customFormat="1" ht="21.75" customHeight="1">
      <c r="A8" s="179">
        <v>5</v>
      </c>
      <c r="B8" s="82" t="s">
        <v>96</v>
      </c>
      <c r="C8" s="82" t="s">
        <v>97</v>
      </c>
      <c r="D8" s="156" t="s">
        <v>238</v>
      </c>
      <c r="E8" s="86">
        <f>'Moors League'!L13</f>
        <v>42.83</v>
      </c>
      <c r="F8" s="224"/>
      <c r="G8" s="49"/>
      <c r="H8" s="75"/>
      <c r="I8" s="100">
        <f>'Moors League'!M13</f>
        <v>1</v>
      </c>
    </row>
    <row r="9" spans="1:9" s="178" customFormat="1" ht="21.75" customHeight="1">
      <c r="A9" s="179">
        <v>6</v>
      </c>
      <c r="B9" s="82" t="s">
        <v>98</v>
      </c>
      <c r="C9" s="82" t="s">
        <v>97</v>
      </c>
      <c r="D9" s="156" t="s">
        <v>239</v>
      </c>
      <c r="E9" s="86">
        <f>'Moors League'!L14</f>
        <v>43.4</v>
      </c>
      <c r="F9" s="38"/>
      <c r="G9" s="49"/>
      <c r="H9" s="75"/>
      <c r="I9" s="100">
        <f>'Moors League'!M14</f>
        <v>1</v>
      </c>
    </row>
    <row r="10" spans="1:9" s="178" customFormat="1" ht="21.75" customHeight="1">
      <c r="A10" s="179">
        <v>7</v>
      </c>
      <c r="B10" s="82" t="s">
        <v>99</v>
      </c>
      <c r="C10" s="82" t="s">
        <v>100</v>
      </c>
      <c r="D10" s="156" t="s">
        <v>240</v>
      </c>
      <c r="E10" s="86">
        <f>'Moors League'!L15</f>
        <v>19.48</v>
      </c>
      <c r="F10" s="38"/>
      <c r="G10" s="49"/>
      <c r="H10" s="75"/>
      <c r="I10" s="100">
        <f>'Moors League'!M15</f>
        <v>2</v>
      </c>
    </row>
    <row r="11" spans="1:9" s="178" customFormat="1" ht="21.75" customHeight="1">
      <c r="A11" s="179">
        <v>8</v>
      </c>
      <c r="B11" s="82" t="s">
        <v>101</v>
      </c>
      <c r="C11" s="82" t="s">
        <v>100</v>
      </c>
      <c r="D11" s="156" t="s">
        <v>241</v>
      </c>
      <c r="E11" s="86">
        <f>'Moors League'!L16</f>
        <v>20.33</v>
      </c>
      <c r="F11" s="38"/>
      <c r="G11" s="49"/>
      <c r="H11" s="75"/>
      <c r="I11" s="100">
        <f>'Moors League'!M16</f>
        <v>3</v>
      </c>
    </row>
    <row r="12" spans="1:9" s="178" customFormat="1" ht="21.75" customHeight="1">
      <c r="A12" s="179">
        <v>9</v>
      </c>
      <c r="B12" s="82" t="s">
        <v>102</v>
      </c>
      <c r="C12" s="82" t="s">
        <v>103</v>
      </c>
      <c r="D12" s="156" t="s">
        <v>242</v>
      </c>
      <c r="E12" s="86">
        <f>'Moors League'!L17</f>
        <v>40.92</v>
      </c>
      <c r="F12" s="197"/>
      <c r="G12" s="49"/>
      <c r="H12" s="75"/>
      <c r="I12" s="100">
        <f>'Moors League'!M17</f>
        <v>1</v>
      </c>
    </row>
    <row r="13" spans="1:9" s="178" customFormat="1" ht="21.75" customHeight="1">
      <c r="A13" s="179">
        <v>10</v>
      </c>
      <c r="B13" s="82" t="s">
        <v>104</v>
      </c>
      <c r="C13" s="82" t="s">
        <v>103</v>
      </c>
      <c r="D13" s="156" t="s">
        <v>243</v>
      </c>
      <c r="E13" s="86">
        <f>'Moors League'!L18</f>
        <v>38.32</v>
      </c>
      <c r="F13" s="38"/>
      <c r="G13" s="49"/>
      <c r="H13" s="75"/>
      <c r="I13" s="100">
        <f>'Moors League'!M18</f>
        <v>2</v>
      </c>
    </row>
    <row r="14" spans="1:9" s="178" customFormat="1" ht="21.75" customHeight="1">
      <c r="A14" s="179">
        <v>11</v>
      </c>
      <c r="B14" s="82" t="s">
        <v>90</v>
      </c>
      <c r="C14" s="82" t="s">
        <v>105</v>
      </c>
      <c r="D14" s="158" t="s">
        <v>244</v>
      </c>
      <c r="E14" s="87" t="s">
        <v>19</v>
      </c>
      <c r="F14" s="158" t="s">
        <v>235</v>
      </c>
      <c r="G14" s="189" t="s">
        <v>20</v>
      </c>
      <c r="H14" s="91"/>
      <c r="I14" s="81"/>
    </row>
    <row r="15" spans="1:9" s="178" customFormat="1" ht="21.75" customHeight="1">
      <c r="A15" s="179"/>
      <c r="B15" s="82"/>
      <c r="C15" s="82"/>
      <c r="D15" s="158" t="s">
        <v>245</v>
      </c>
      <c r="E15" s="87" t="s">
        <v>21</v>
      </c>
      <c r="F15" s="158" t="s">
        <v>259</v>
      </c>
      <c r="G15" s="189" t="s">
        <v>22</v>
      </c>
      <c r="H15" s="86" t="str">
        <f>'Moors League'!L19</f>
        <v>1.11.91</v>
      </c>
      <c r="I15" s="105">
        <f>'Moors League'!M19</f>
        <v>1</v>
      </c>
    </row>
    <row r="16" spans="1:9" s="178" customFormat="1" ht="21.75" customHeight="1">
      <c r="A16" s="179">
        <v>12</v>
      </c>
      <c r="B16" s="82" t="s">
        <v>92</v>
      </c>
      <c r="C16" s="82" t="s">
        <v>105</v>
      </c>
      <c r="D16" s="158" t="s">
        <v>246</v>
      </c>
      <c r="E16" s="87" t="s">
        <v>19</v>
      </c>
      <c r="F16" s="158" t="s">
        <v>260</v>
      </c>
      <c r="G16" s="189" t="s">
        <v>20</v>
      </c>
      <c r="H16" s="74"/>
      <c r="I16" s="106"/>
    </row>
    <row r="17" spans="1:9" s="178" customFormat="1" ht="21.75" customHeight="1">
      <c r="A17" s="179"/>
      <c r="B17" s="82"/>
      <c r="C17" s="82"/>
      <c r="D17" s="158" t="s">
        <v>247</v>
      </c>
      <c r="E17" s="87" t="s">
        <v>21</v>
      </c>
      <c r="F17" s="158" t="s">
        <v>239</v>
      </c>
      <c r="G17" s="189" t="s">
        <v>22</v>
      </c>
      <c r="H17" s="86" t="str">
        <f>'Moors League'!L20</f>
        <v>1.02.06</v>
      </c>
      <c r="I17" s="105">
        <f>'Moors League'!M20</f>
        <v>1</v>
      </c>
    </row>
    <row r="18" spans="1:9" s="178" customFormat="1" ht="21.75" customHeight="1">
      <c r="A18" s="179">
        <v>13</v>
      </c>
      <c r="B18" s="82" t="s">
        <v>93</v>
      </c>
      <c r="C18" s="82" t="s">
        <v>106</v>
      </c>
      <c r="D18" s="159" t="s">
        <v>240</v>
      </c>
      <c r="E18" s="87"/>
      <c r="F18" s="156" t="s">
        <v>263</v>
      </c>
      <c r="G18" s="190"/>
      <c r="H18" s="74"/>
      <c r="I18" s="106"/>
    </row>
    <row r="19" spans="1:9" s="178" customFormat="1" ht="21.75" customHeight="1">
      <c r="A19" s="179"/>
      <c r="B19" s="82"/>
      <c r="C19" s="82"/>
      <c r="D19" s="159" t="s">
        <v>248</v>
      </c>
      <c r="E19" s="88"/>
      <c r="F19" s="156" t="s">
        <v>251</v>
      </c>
      <c r="G19" s="190"/>
      <c r="H19" s="86" t="str">
        <f>'Moors League'!L21</f>
        <v>1.26.79</v>
      </c>
      <c r="I19" s="105">
        <f>'Moors League'!M21</f>
        <v>1</v>
      </c>
    </row>
    <row r="20" spans="1:9" s="178" customFormat="1" ht="21.75" customHeight="1">
      <c r="A20" s="179">
        <v>14</v>
      </c>
      <c r="B20" s="82" t="s">
        <v>95</v>
      </c>
      <c r="C20" s="82" t="s">
        <v>106</v>
      </c>
      <c r="D20" s="159" t="s">
        <v>249</v>
      </c>
      <c r="E20" s="87"/>
      <c r="F20" s="156" t="s">
        <v>264</v>
      </c>
      <c r="G20" s="190"/>
      <c r="H20" s="74" t="s">
        <v>380</v>
      </c>
      <c r="I20" s="106"/>
    </row>
    <row r="21" spans="1:9" s="178" customFormat="1" ht="21.75" customHeight="1">
      <c r="A21" s="179"/>
      <c r="B21" s="82"/>
      <c r="C21" s="82"/>
      <c r="D21" s="159" t="s">
        <v>241</v>
      </c>
      <c r="E21" s="87"/>
      <c r="F21" s="156" t="s">
        <v>237</v>
      </c>
      <c r="G21" s="190"/>
      <c r="H21" s="86" t="str">
        <f>'Moors League'!L22</f>
        <v>DSQ</v>
      </c>
      <c r="I21" s="105">
        <f>'Moors League'!M22</f>
        <v>0</v>
      </c>
    </row>
    <row r="22" spans="1:9" s="178" customFormat="1" ht="21.75" customHeight="1">
      <c r="A22" s="179">
        <v>15</v>
      </c>
      <c r="B22" s="82" t="s">
        <v>102</v>
      </c>
      <c r="C22" s="82" t="s">
        <v>107</v>
      </c>
      <c r="D22" s="159" t="s">
        <v>250</v>
      </c>
      <c r="E22" s="86">
        <f>'Moors League'!L23</f>
        <v>45.55</v>
      </c>
      <c r="F22" s="130"/>
      <c r="G22" s="39"/>
      <c r="H22" s="75"/>
      <c r="I22" s="105">
        <f>'Moors League'!M23</f>
        <v>1</v>
      </c>
    </row>
    <row r="23" spans="1:9" s="178" customFormat="1" ht="21.75" customHeight="1">
      <c r="A23" s="179">
        <v>16</v>
      </c>
      <c r="B23" s="82" t="s">
        <v>104</v>
      </c>
      <c r="C23" s="82" t="s">
        <v>107</v>
      </c>
      <c r="D23" s="159" t="s">
        <v>243</v>
      </c>
      <c r="E23" s="86">
        <f>'Moors League'!L24</f>
        <v>49.42</v>
      </c>
      <c r="F23" s="130"/>
      <c r="G23" s="39"/>
      <c r="H23" s="75"/>
      <c r="I23" s="105">
        <f>'Moors League'!M24</f>
        <v>1</v>
      </c>
    </row>
    <row r="24" spans="1:9" s="178" customFormat="1" ht="21.75" customHeight="1">
      <c r="A24" s="179">
        <v>17</v>
      </c>
      <c r="B24" s="82" t="s">
        <v>99</v>
      </c>
      <c r="C24" s="82" t="s">
        <v>108</v>
      </c>
      <c r="D24" s="159" t="s">
        <v>251</v>
      </c>
      <c r="E24" s="86">
        <f>'Moors League'!L25</f>
        <v>23.93</v>
      </c>
      <c r="F24" s="130"/>
      <c r="G24" s="39"/>
      <c r="H24" s="75"/>
      <c r="I24" s="105">
        <f>'Moors League'!M25</f>
        <v>2</v>
      </c>
    </row>
    <row r="25" spans="1:9" s="178" customFormat="1" ht="21.75" customHeight="1">
      <c r="A25" s="179">
        <v>18</v>
      </c>
      <c r="B25" s="82" t="s">
        <v>101</v>
      </c>
      <c r="C25" s="82" t="s">
        <v>108</v>
      </c>
      <c r="D25" s="159" t="s">
        <v>241</v>
      </c>
      <c r="E25" s="86">
        <f>'Moors League'!L26</f>
        <v>24.45</v>
      </c>
      <c r="F25" s="130"/>
      <c r="G25" s="39"/>
      <c r="H25" s="75"/>
      <c r="I25" s="105">
        <f>'Moors League'!M26</f>
        <v>2</v>
      </c>
    </row>
    <row r="26" spans="1:9" s="178" customFormat="1" ht="21.75" customHeight="1">
      <c r="A26" s="179">
        <v>19</v>
      </c>
      <c r="B26" s="82" t="s">
        <v>96</v>
      </c>
      <c r="C26" s="82" t="s">
        <v>109</v>
      </c>
      <c r="D26" s="159" t="s">
        <v>238</v>
      </c>
      <c r="E26" s="86">
        <f>'Moors League'!L27</f>
        <v>36.53</v>
      </c>
      <c r="F26" s="130"/>
      <c r="G26" s="39"/>
      <c r="H26" s="75"/>
      <c r="I26" s="105">
        <f>'Moors League'!M27</f>
        <v>1</v>
      </c>
    </row>
    <row r="27" spans="1:9" s="178" customFormat="1" ht="21.75" customHeight="1">
      <c r="A27" s="179">
        <v>20</v>
      </c>
      <c r="B27" s="82" t="s">
        <v>98</v>
      </c>
      <c r="C27" s="82" t="s">
        <v>109</v>
      </c>
      <c r="D27" s="159" t="s">
        <v>239</v>
      </c>
      <c r="E27" s="86">
        <f>'Moors League'!L28</f>
        <v>35.79</v>
      </c>
      <c r="F27" s="130"/>
      <c r="G27" s="39"/>
      <c r="H27" s="75"/>
      <c r="I27" s="105">
        <f>'Moors League'!M28</f>
        <v>1</v>
      </c>
    </row>
    <row r="28" spans="1:9" s="178" customFormat="1" ht="21.75" customHeight="1">
      <c r="A28" s="179">
        <v>21</v>
      </c>
      <c r="B28" s="82" t="s">
        <v>93</v>
      </c>
      <c r="C28" s="82" t="s">
        <v>110</v>
      </c>
      <c r="D28" s="159" t="s">
        <v>240</v>
      </c>
      <c r="E28" s="86">
        <f>'Moors League'!L29</f>
        <v>44.47</v>
      </c>
      <c r="F28" s="130"/>
      <c r="G28" s="39"/>
      <c r="H28" s="75"/>
      <c r="I28" s="105">
        <f>'Moors League'!M29</f>
        <v>1</v>
      </c>
    </row>
    <row r="29" spans="1:9" s="178" customFormat="1" ht="21.75" customHeight="1">
      <c r="A29" s="179">
        <v>22</v>
      </c>
      <c r="B29" s="82" t="s">
        <v>95</v>
      </c>
      <c r="C29" s="82" t="s">
        <v>110</v>
      </c>
      <c r="D29" s="159" t="s">
        <v>237</v>
      </c>
      <c r="E29" s="86">
        <f>'Moors League'!L30</f>
        <v>38.14</v>
      </c>
      <c r="F29" s="130"/>
      <c r="G29" s="39"/>
      <c r="H29" s="75"/>
      <c r="I29" s="105">
        <f>'Moors League'!M30</f>
        <v>2</v>
      </c>
    </row>
    <row r="30" spans="1:9" s="178" customFormat="1" ht="21.75" customHeight="1">
      <c r="A30" s="179">
        <v>23</v>
      </c>
      <c r="B30" s="82" t="s">
        <v>90</v>
      </c>
      <c r="C30" s="82" t="s">
        <v>107</v>
      </c>
      <c r="D30" s="159" t="s">
        <v>235</v>
      </c>
      <c r="E30" s="86">
        <f>'Moors League'!L31</f>
        <v>48.99</v>
      </c>
      <c r="F30" s="130"/>
      <c r="G30" s="39"/>
      <c r="H30" s="75"/>
      <c r="I30" s="105">
        <f>'Moors League'!M31</f>
        <v>1</v>
      </c>
    </row>
    <row r="31" spans="1:9" s="178" customFormat="1" ht="21.75" customHeight="1">
      <c r="A31" s="179">
        <v>24</v>
      </c>
      <c r="B31" s="82" t="s">
        <v>92</v>
      </c>
      <c r="C31" s="82" t="s">
        <v>107</v>
      </c>
      <c r="D31" s="159" t="s">
        <v>236</v>
      </c>
      <c r="E31" s="86">
        <f>'Moors League'!L32</f>
        <v>37.04</v>
      </c>
      <c r="F31" s="130"/>
      <c r="G31" s="39"/>
      <c r="H31" s="75"/>
      <c r="I31" s="105">
        <f>'Moors League'!M32</f>
        <v>1</v>
      </c>
    </row>
    <row r="32" spans="1:9" s="178" customFormat="1" ht="21.75" customHeight="1">
      <c r="A32" s="179">
        <v>25</v>
      </c>
      <c r="B32" s="82" t="s">
        <v>102</v>
      </c>
      <c r="C32" s="82" t="s">
        <v>105</v>
      </c>
      <c r="D32" s="158" t="s">
        <v>252</v>
      </c>
      <c r="E32" s="87" t="s">
        <v>19</v>
      </c>
      <c r="F32" s="158" t="s">
        <v>242</v>
      </c>
      <c r="G32" s="189" t="s">
        <v>20</v>
      </c>
      <c r="H32" s="75"/>
      <c r="I32" s="81"/>
    </row>
    <row r="33" spans="1:9" s="178" customFormat="1" ht="21.75" customHeight="1">
      <c r="A33" s="179"/>
      <c r="B33" s="82"/>
      <c r="C33" s="82"/>
      <c r="D33" s="158" t="s">
        <v>251</v>
      </c>
      <c r="E33" s="87" t="s">
        <v>21</v>
      </c>
      <c r="F33" s="158" t="s">
        <v>250</v>
      </c>
      <c r="G33" s="189" t="s">
        <v>22</v>
      </c>
      <c r="H33" s="102" t="str">
        <f>'Moors League'!L33</f>
        <v>1.19.73</v>
      </c>
      <c r="I33" s="107">
        <f>'Moors League'!M33</f>
        <v>1</v>
      </c>
    </row>
    <row r="34" spans="1:9" s="178" customFormat="1" ht="21.75" customHeight="1">
      <c r="A34" s="179">
        <v>26</v>
      </c>
      <c r="B34" s="82" t="s">
        <v>104</v>
      </c>
      <c r="C34" s="82" t="s">
        <v>105</v>
      </c>
      <c r="D34" s="158" t="s">
        <v>237</v>
      </c>
      <c r="E34" s="87" t="s">
        <v>19</v>
      </c>
      <c r="F34" s="158" t="s">
        <v>243</v>
      </c>
      <c r="G34" s="189" t="s">
        <v>20</v>
      </c>
      <c r="H34" s="74"/>
      <c r="I34" s="106"/>
    </row>
    <row r="35" spans="1:9" s="178" customFormat="1" ht="21.75" customHeight="1">
      <c r="A35" s="179"/>
      <c r="B35" s="82"/>
      <c r="C35" s="82"/>
      <c r="D35" s="158" t="s">
        <v>253</v>
      </c>
      <c r="E35" s="87" t="s">
        <v>21</v>
      </c>
      <c r="F35" s="158" t="s">
        <v>265</v>
      </c>
      <c r="G35" s="189" t="s">
        <v>22</v>
      </c>
      <c r="H35" s="102" t="str">
        <f>'Moors League'!L34</f>
        <v>1.20.60</v>
      </c>
      <c r="I35" s="107">
        <f>'Moors League'!M34</f>
        <v>1</v>
      </c>
    </row>
    <row r="36" spans="1:9" s="178" customFormat="1" ht="21.75" customHeight="1">
      <c r="A36" s="179">
        <v>27</v>
      </c>
      <c r="B36" s="203" t="s">
        <v>111</v>
      </c>
      <c r="C36" s="203" t="s">
        <v>106</v>
      </c>
      <c r="D36" s="159" t="s">
        <v>248</v>
      </c>
      <c r="E36" s="87"/>
      <c r="F36" s="156" t="s">
        <v>263</v>
      </c>
      <c r="G36" s="87"/>
      <c r="H36" s="76"/>
      <c r="I36" s="108"/>
    </row>
    <row r="37" spans="1:9" s="178" customFormat="1" ht="21.75" customHeight="1">
      <c r="A37" s="179"/>
      <c r="B37" s="203"/>
      <c r="C37" s="205"/>
      <c r="D37" s="159" t="s">
        <v>254</v>
      </c>
      <c r="E37" s="87"/>
      <c r="F37" s="156" t="s">
        <v>240</v>
      </c>
      <c r="G37" s="87"/>
      <c r="H37" s="102" t="str">
        <f>'Moors League'!L35</f>
        <v>1.35.75</v>
      </c>
      <c r="I37" s="107">
        <f>'Moors League'!M35</f>
        <v>1</v>
      </c>
    </row>
    <row r="38" spans="1:9" s="178" customFormat="1" ht="21.75" customHeight="1">
      <c r="A38" s="179">
        <v>28</v>
      </c>
      <c r="B38" s="203" t="s">
        <v>112</v>
      </c>
      <c r="C38" s="203" t="s">
        <v>106</v>
      </c>
      <c r="D38" s="159" t="s">
        <v>255</v>
      </c>
      <c r="E38" s="87"/>
      <c r="F38" s="156" t="s">
        <v>237</v>
      </c>
      <c r="G38" s="92"/>
      <c r="H38" s="76"/>
      <c r="I38" s="108"/>
    </row>
    <row r="39" spans="1:9" s="178" customFormat="1" ht="21.75" customHeight="1">
      <c r="A39" s="179"/>
      <c r="B39" s="82"/>
      <c r="C39" s="82"/>
      <c r="D39" s="159" t="s">
        <v>256</v>
      </c>
      <c r="E39" s="87"/>
      <c r="F39" s="156" t="s">
        <v>241</v>
      </c>
      <c r="G39" s="87"/>
      <c r="H39" s="102" t="str">
        <f>'Moors League'!L36</f>
        <v>1.23.23</v>
      </c>
      <c r="I39" s="107">
        <f>'Moors League'!M36</f>
        <v>0</v>
      </c>
    </row>
    <row r="40" spans="1:9" s="178" customFormat="1" ht="21.75" customHeight="1">
      <c r="A40" s="179">
        <v>29</v>
      </c>
      <c r="B40" s="82" t="s">
        <v>96</v>
      </c>
      <c r="C40" s="82" t="s">
        <v>113</v>
      </c>
      <c r="D40" s="158" t="s">
        <v>257</v>
      </c>
      <c r="E40" s="87" t="s">
        <v>19</v>
      </c>
      <c r="F40" s="158" t="s">
        <v>238</v>
      </c>
      <c r="G40" s="87" t="s">
        <v>20</v>
      </c>
      <c r="H40" s="74" t="s">
        <v>228</v>
      </c>
      <c r="I40" s="106"/>
    </row>
    <row r="41" spans="1:9" s="178" customFormat="1" ht="21.75" customHeight="1">
      <c r="A41" s="179"/>
      <c r="B41" s="82"/>
      <c r="C41" s="82"/>
      <c r="D41" s="158" t="s">
        <v>250</v>
      </c>
      <c r="E41" s="87" t="s">
        <v>21</v>
      </c>
      <c r="F41" s="158" t="s">
        <v>266</v>
      </c>
      <c r="G41" s="87" t="s">
        <v>22</v>
      </c>
      <c r="H41" s="102" t="str">
        <f>'Moors League'!L37</f>
        <v>1.17.81</v>
      </c>
      <c r="I41" s="107">
        <f>'Moors League'!M37</f>
        <v>1</v>
      </c>
    </row>
    <row r="42" spans="1:9" s="178" customFormat="1" ht="21.75" customHeight="1">
      <c r="A42" s="179">
        <v>30</v>
      </c>
      <c r="B42" s="82" t="s">
        <v>114</v>
      </c>
      <c r="C42" s="82" t="s">
        <v>113</v>
      </c>
      <c r="D42" s="158" t="s">
        <v>258</v>
      </c>
      <c r="E42" s="87" t="s">
        <v>19</v>
      </c>
      <c r="F42" s="158" t="s">
        <v>413</v>
      </c>
      <c r="G42" s="87" t="s">
        <v>20</v>
      </c>
      <c r="H42" s="74"/>
      <c r="I42" s="106"/>
    </row>
    <row r="43" spans="1:9" s="178" customFormat="1" ht="21.75" customHeight="1">
      <c r="A43" s="179"/>
      <c r="B43" s="82"/>
      <c r="C43" s="82"/>
      <c r="D43" s="158" t="s">
        <v>239</v>
      </c>
      <c r="E43" s="87" t="s">
        <v>21</v>
      </c>
      <c r="F43" s="158" t="s">
        <v>243</v>
      </c>
      <c r="G43" s="87" t="s">
        <v>22</v>
      </c>
      <c r="H43" s="102" t="str">
        <f>'Moors League'!L38</f>
        <v>1.17.62</v>
      </c>
      <c r="I43" s="107">
        <f>'Moors League'!M38</f>
        <v>1</v>
      </c>
    </row>
    <row r="44" spans="1:9" s="42" customFormat="1" ht="21.75" customHeight="1">
      <c r="A44" s="179">
        <v>31</v>
      </c>
      <c r="B44" s="82" t="s">
        <v>90</v>
      </c>
      <c r="C44" s="82" t="s">
        <v>94</v>
      </c>
      <c r="D44" s="159" t="s">
        <v>259</v>
      </c>
      <c r="E44" s="86">
        <f>'Moors League'!L39</f>
        <v>36.39</v>
      </c>
      <c r="F44" s="137"/>
      <c r="G44" s="47"/>
      <c r="H44" s="72"/>
      <c r="I44" s="109">
        <f>'Moors League'!M39</f>
        <v>2</v>
      </c>
    </row>
    <row r="45" spans="1:9" s="42" customFormat="1" ht="21.75" customHeight="1">
      <c r="A45" s="179">
        <v>32</v>
      </c>
      <c r="B45" s="82" t="s">
        <v>92</v>
      </c>
      <c r="C45" s="82" t="s">
        <v>94</v>
      </c>
      <c r="D45" s="159" t="s">
        <v>236</v>
      </c>
      <c r="E45" s="86">
        <f>'Moors League'!L40</f>
        <v>33.37</v>
      </c>
      <c r="F45" s="137"/>
      <c r="G45" s="47"/>
      <c r="H45" s="72"/>
      <c r="I45" s="109">
        <f>'Moors League'!M40</f>
        <v>1</v>
      </c>
    </row>
    <row r="46" spans="1:9" s="42" customFormat="1" ht="21.75" customHeight="1">
      <c r="A46" s="179">
        <v>33</v>
      </c>
      <c r="B46" s="82" t="s">
        <v>93</v>
      </c>
      <c r="C46" s="82" t="s">
        <v>115</v>
      </c>
      <c r="D46" s="159" t="s">
        <v>251</v>
      </c>
      <c r="E46" s="86">
        <f>'Moors League'!L41</f>
        <v>57.41</v>
      </c>
      <c r="F46" s="137"/>
      <c r="G46" s="195"/>
      <c r="H46" s="196"/>
      <c r="I46" s="109">
        <f>'Moors League'!M41</f>
        <v>1</v>
      </c>
    </row>
    <row r="47" spans="1:9" s="42" customFormat="1" ht="21.75" customHeight="1">
      <c r="A47" s="179">
        <v>34</v>
      </c>
      <c r="B47" s="82" t="s">
        <v>95</v>
      </c>
      <c r="C47" s="82" t="s">
        <v>115</v>
      </c>
      <c r="D47" s="159" t="s">
        <v>237</v>
      </c>
      <c r="E47" s="86">
        <f>'Moors League'!L42</f>
        <v>47.17</v>
      </c>
      <c r="F47" s="137"/>
      <c r="G47" s="47"/>
      <c r="H47" s="72"/>
      <c r="I47" s="109">
        <f>'Moors League'!M42</f>
        <v>1</v>
      </c>
    </row>
    <row r="48" spans="1:9" s="42" customFormat="1" ht="21.75" customHeight="1">
      <c r="A48" s="179">
        <v>35</v>
      </c>
      <c r="B48" s="82" t="s">
        <v>96</v>
      </c>
      <c r="C48" s="82" t="s">
        <v>116</v>
      </c>
      <c r="D48" s="159" t="s">
        <v>238</v>
      </c>
      <c r="E48" s="86">
        <f>'Moors League'!L43</f>
        <v>33.09</v>
      </c>
      <c r="F48" s="137"/>
      <c r="G48" s="47"/>
      <c r="H48" s="72"/>
      <c r="I48" s="109">
        <f>'Moors League'!M43</f>
        <v>1</v>
      </c>
    </row>
    <row r="49" spans="1:9" s="42" customFormat="1" ht="21.75" customHeight="1">
      <c r="A49" s="179">
        <v>36</v>
      </c>
      <c r="B49" s="82" t="s">
        <v>98</v>
      </c>
      <c r="C49" s="82" t="s">
        <v>116</v>
      </c>
      <c r="D49" s="159" t="s">
        <v>239</v>
      </c>
      <c r="E49" s="86">
        <f>'Moors League'!L44</f>
        <v>32.74</v>
      </c>
      <c r="F49" s="137"/>
      <c r="G49" s="47"/>
      <c r="H49" s="72"/>
      <c r="I49" s="109">
        <f>'Moors League'!M44</f>
        <v>1</v>
      </c>
    </row>
    <row r="50" spans="1:9" s="42" customFormat="1" ht="21.75" customHeight="1">
      <c r="A50" s="179">
        <v>37</v>
      </c>
      <c r="B50" s="82" t="s">
        <v>99</v>
      </c>
      <c r="C50" s="82" t="s">
        <v>117</v>
      </c>
      <c r="D50" s="159" t="s">
        <v>251</v>
      </c>
      <c r="E50" s="86">
        <f>'Moors League'!L45</f>
        <v>24.82</v>
      </c>
      <c r="F50" s="180"/>
      <c r="G50" s="47"/>
      <c r="H50" s="72"/>
      <c r="I50" s="109">
        <f>'Moors League'!M45</f>
        <v>3</v>
      </c>
    </row>
    <row r="51" spans="1:9" s="42" customFormat="1" ht="21.75" customHeight="1">
      <c r="A51" s="179">
        <v>38</v>
      </c>
      <c r="B51" s="82" t="s">
        <v>101</v>
      </c>
      <c r="C51" s="82" t="s">
        <v>117</v>
      </c>
      <c r="D51" s="159" t="s">
        <v>241</v>
      </c>
      <c r="E51" s="86">
        <f>'Moors League'!L46</f>
        <v>27.16</v>
      </c>
      <c r="F51" s="137"/>
      <c r="G51" s="47"/>
      <c r="H51" s="72"/>
      <c r="I51" s="109">
        <f>'Moors League'!M46</f>
        <v>2</v>
      </c>
    </row>
    <row r="52" spans="1:9" s="42" customFormat="1" ht="21.75" customHeight="1">
      <c r="A52" s="179">
        <v>39</v>
      </c>
      <c r="B52" s="82" t="s">
        <v>102</v>
      </c>
      <c r="C52" s="82" t="s">
        <v>94</v>
      </c>
      <c r="D52" s="159" t="s">
        <v>250</v>
      </c>
      <c r="E52" s="86">
        <f>'Moors League'!L47</f>
        <v>45.93</v>
      </c>
      <c r="F52" s="137"/>
      <c r="G52" s="47"/>
      <c r="H52" s="72"/>
      <c r="I52" s="109">
        <f>'Moors League'!M47</f>
        <v>1</v>
      </c>
    </row>
    <row r="53" spans="1:9" s="42" customFormat="1" ht="21.75" customHeight="1">
      <c r="A53" s="179">
        <v>40</v>
      </c>
      <c r="B53" s="82" t="s">
        <v>104</v>
      </c>
      <c r="C53" s="82" t="s">
        <v>94</v>
      </c>
      <c r="D53" s="159" t="s">
        <v>253</v>
      </c>
      <c r="E53" s="86">
        <f>'Moors League'!L48</f>
        <v>50.49</v>
      </c>
      <c r="F53" s="194"/>
      <c r="G53" s="47"/>
      <c r="H53" s="72"/>
      <c r="I53" s="109">
        <f>'Moors League'!M48</f>
        <v>1</v>
      </c>
    </row>
    <row r="54" spans="1:9" s="42" customFormat="1" ht="21.75" customHeight="1">
      <c r="A54" s="179">
        <v>41</v>
      </c>
      <c r="B54" s="82" t="s">
        <v>90</v>
      </c>
      <c r="C54" s="82" t="s">
        <v>106</v>
      </c>
      <c r="D54" s="159" t="s">
        <v>245</v>
      </c>
      <c r="E54" s="89"/>
      <c r="F54" s="156" t="s">
        <v>267</v>
      </c>
      <c r="G54" s="93"/>
      <c r="H54" s="73"/>
      <c r="I54" s="81"/>
    </row>
    <row r="55" spans="1:9" s="42" customFormat="1" ht="21.75" customHeight="1">
      <c r="A55" s="179"/>
      <c r="B55" s="84"/>
      <c r="C55" s="84"/>
      <c r="D55" s="159" t="s">
        <v>244</v>
      </c>
      <c r="E55" s="89"/>
      <c r="F55" s="156" t="s">
        <v>259</v>
      </c>
      <c r="G55" s="93"/>
      <c r="H55" s="95" t="str">
        <f>'Moors League'!L49</f>
        <v>1.01.56</v>
      </c>
      <c r="I55" s="109">
        <f>'Moors League'!M49</f>
        <v>1</v>
      </c>
    </row>
    <row r="56" spans="1:9" s="42" customFormat="1" ht="21.75" customHeight="1">
      <c r="A56" s="179">
        <v>42</v>
      </c>
      <c r="B56" s="82" t="s">
        <v>92</v>
      </c>
      <c r="C56" s="82" t="s">
        <v>106</v>
      </c>
      <c r="D56" s="159" t="s">
        <v>260</v>
      </c>
      <c r="E56" s="89"/>
      <c r="F56" s="156" t="s">
        <v>246</v>
      </c>
      <c r="G56" s="93"/>
      <c r="H56" s="73"/>
      <c r="I56" s="81"/>
    </row>
    <row r="57" spans="1:9" s="42" customFormat="1" ht="21.75" customHeight="1">
      <c r="A57" s="179"/>
      <c r="B57" s="84"/>
      <c r="C57" s="84"/>
      <c r="D57" s="159" t="s">
        <v>414</v>
      </c>
      <c r="E57" s="89"/>
      <c r="F57" s="156" t="s">
        <v>236</v>
      </c>
      <c r="G57" s="93"/>
      <c r="H57" s="86">
        <f>'Moors League'!L50</f>
        <v>53.77</v>
      </c>
      <c r="I57" s="105">
        <f>'Moors League'!M50</f>
        <v>1</v>
      </c>
    </row>
    <row r="58" spans="1:9" s="42" customFormat="1" ht="21.75" customHeight="1">
      <c r="A58" s="179">
        <v>43</v>
      </c>
      <c r="B58" s="82" t="s">
        <v>93</v>
      </c>
      <c r="C58" s="82" t="s">
        <v>105</v>
      </c>
      <c r="D58" s="158" t="s">
        <v>254</v>
      </c>
      <c r="E58" s="89" t="s">
        <v>19</v>
      </c>
      <c r="F58" s="158" t="s">
        <v>248</v>
      </c>
      <c r="G58" s="187" t="s">
        <v>20</v>
      </c>
      <c r="H58" s="73"/>
      <c r="I58" s="81"/>
    </row>
    <row r="59" spans="1:9" s="42" customFormat="1" ht="21.75" customHeight="1">
      <c r="A59" s="179"/>
      <c r="B59" s="84"/>
      <c r="C59" s="84"/>
      <c r="D59" s="158" t="s">
        <v>251</v>
      </c>
      <c r="E59" s="89" t="s">
        <v>21</v>
      </c>
      <c r="F59" s="158" t="s">
        <v>240</v>
      </c>
      <c r="G59" s="187" t="s">
        <v>22</v>
      </c>
      <c r="H59" s="86" t="str">
        <f>'Moors League'!L51</f>
        <v>1.45.49</v>
      </c>
      <c r="I59" s="105">
        <f>'Moors League'!M51</f>
        <v>1</v>
      </c>
    </row>
    <row r="60" spans="1:12" s="42" customFormat="1" ht="21.75" customHeight="1">
      <c r="A60" s="179">
        <v>44</v>
      </c>
      <c r="B60" s="82" t="s">
        <v>95</v>
      </c>
      <c r="C60" s="82" t="s">
        <v>105</v>
      </c>
      <c r="D60" s="158" t="s">
        <v>249</v>
      </c>
      <c r="E60" s="89" t="s">
        <v>19</v>
      </c>
      <c r="F60" s="158" t="s">
        <v>268</v>
      </c>
      <c r="G60" s="187" t="s">
        <v>20</v>
      </c>
      <c r="H60" s="315" t="s">
        <v>392</v>
      </c>
      <c r="I60" s="316"/>
      <c r="J60" s="316"/>
      <c r="K60" s="316"/>
      <c r="L60" s="316"/>
    </row>
    <row r="61" spans="1:9" s="42" customFormat="1" ht="21.75" customHeight="1">
      <c r="A61" s="179"/>
      <c r="B61" s="84"/>
      <c r="C61" s="84"/>
      <c r="D61" s="158" t="s">
        <v>241</v>
      </c>
      <c r="E61" s="89" t="s">
        <v>21</v>
      </c>
      <c r="F61" s="160" t="s">
        <v>264</v>
      </c>
      <c r="G61" s="187" t="s">
        <v>22</v>
      </c>
      <c r="H61" s="86" t="str">
        <f>'Moors League'!L52</f>
        <v>DSQ</v>
      </c>
      <c r="I61" s="105">
        <f>'Moors League'!M52</f>
        <v>0</v>
      </c>
    </row>
    <row r="62" spans="1:9" s="42" customFormat="1" ht="21.75" customHeight="1">
      <c r="A62" s="179">
        <v>45</v>
      </c>
      <c r="B62" s="82" t="s">
        <v>102</v>
      </c>
      <c r="C62" s="82" t="s">
        <v>118</v>
      </c>
      <c r="D62" s="159" t="s">
        <v>250</v>
      </c>
      <c r="E62" s="86">
        <f>'Moors League'!L53</f>
        <v>36.44</v>
      </c>
      <c r="F62" s="137"/>
      <c r="G62" s="47"/>
      <c r="H62" s="72"/>
      <c r="I62" s="100">
        <f>'Moors League'!M53</f>
        <v>1</v>
      </c>
    </row>
    <row r="63" spans="1:9" s="42" customFormat="1" ht="21.75" customHeight="1">
      <c r="A63" s="179">
        <v>46</v>
      </c>
      <c r="B63" s="82" t="s">
        <v>104</v>
      </c>
      <c r="C63" s="82" t="s">
        <v>118</v>
      </c>
      <c r="D63" s="159" t="s">
        <v>243</v>
      </c>
      <c r="E63" s="86">
        <f>'Moors League'!L54</f>
        <v>35.23</v>
      </c>
      <c r="F63" s="137"/>
      <c r="G63" s="47"/>
      <c r="H63" s="72"/>
      <c r="I63" s="100">
        <f>'Moors League'!M54</f>
        <v>1</v>
      </c>
    </row>
    <row r="64" spans="1:9" s="42" customFormat="1" ht="21.75" customHeight="1">
      <c r="A64" s="179">
        <v>47</v>
      </c>
      <c r="B64" s="82" t="s">
        <v>99</v>
      </c>
      <c r="C64" s="82" t="s">
        <v>119</v>
      </c>
      <c r="D64" s="159" t="s">
        <v>240</v>
      </c>
      <c r="E64" s="86">
        <f>'Moors League'!L55</f>
        <v>25.19</v>
      </c>
      <c r="F64" s="180"/>
      <c r="G64" s="47"/>
      <c r="H64" s="72"/>
      <c r="I64" s="100">
        <f>'Moors League'!M55</f>
        <v>2</v>
      </c>
    </row>
    <row r="65" spans="1:9" s="42" customFormat="1" ht="21.75" customHeight="1">
      <c r="A65" s="179">
        <v>48</v>
      </c>
      <c r="B65" s="82" t="s">
        <v>101</v>
      </c>
      <c r="C65" s="82" t="s">
        <v>119</v>
      </c>
      <c r="D65" s="159" t="s">
        <v>241</v>
      </c>
      <c r="E65" s="86">
        <f>'Moors League'!L56</f>
        <v>25.43</v>
      </c>
      <c r="F65" s="137"/>
      <c r="G65" s="47"/>
      <c r="H65" s="72"/>
      <c r="I65" s="100">
        <f>'Moors League'!M56</f>
        <v>2</v>
      </c>
    </row>
    <row r="66" spans="1:9" s="42" customFormat="1" ht="21.75" customHeight="1">
      <c r="A66" s="179">
        <v>49</v>
      </c>
      <c r="B66" s="82" t="s">
        <v>96</v>
      </c>
      <c r="C66" s="82" t="s">
        <v>120</v>
      </c>
      <c r="D66" s="159" t="s">
        <v>257</v>
      </c>
      <c r="E66" s="86">
        <f>'Moors League'!L57</f>
        <v>42.94</v>
      </c>
      <c r="F66" s="137"/>
      <c r="G66" s="47"/>
      <c r="H66" s="72"/>
      <c r="I66" s="100">
        <f>'Moors League'!M57</f>
        <v>1</v>
      </c>
    </row>
    <row r="67" spans="1:9" s="42" customFormat="1" ht="21.75" customHeight="1">
      <c r="A67" s="179">
        <v>50</v>
      </c>
      <c r="B67" s="82" t="s">
        <v>98</v>
      </c>
      <c r="C67" s="82" t="s">
        <v>120</v>
      </c>
      <c r="D67" s="159" t="s">
        <v>239</v>
      </c>
      <c r="E67" s="86">
        <f>'Moors League'!L58</f>
        <v>35.6</v>
      </c>
      <c r="F67" s="137"/>
      <c r="G67" s="47"/>
      <c r="H67" s="72"/>
      <c r="I67" s="100">
        <f>'Moors League'!M58</f>
        <v>1</v>
      </c>
    </row>
    <row r="68" spans="1:9" s="42" customFormat="1" ht="21.75" customHeight="1">
      <c r="A68" s="179">
        <v>51</v>
      </c>
      <c r="B68" s="82" t="s">
        <v>93</v>
      </c>
      <c r="C68" s="82" t="s">
        <v>107</v>
      </c>
      <c r="D68" s="159" t="s">
        <v>251</v>
      </c>
      <c r="E68" s="86" t="str">
        <f>'Moors League'!L59</f>
        <v>DSQ</v>
      </c>
      <c r="F68" s="137" t="s">
        <v>393</v>
      </c>
      <c r="G68" s="47"/>
      <c r="H68" s="72"/>
      <c r="I68" s="100">
        <f>'Moors League'!M59</f>
        <v>0</v>
      </c>
    </row>
    <row r="69" spans="1:9" s="42" customFormat="1" ht="21.75" customHeight="1">
      <c r="A69" s="179">
        <v>52</v>
      </c>
      <c r="B69" s="82" t="s">
        <v>95</v>
      </c>
      <c r="C69" s="82" t="s">
        <v>107</v>
      </c>
      <c r="D69" s="159" t="s">
        <v>237</v>
      </c>
      <c r="E69" s="86">
        <f>'Moors League'!L60</f>
        <v>57.45</v>
      </c>
      <c r="F69" s="137"/>
      <c r="G69" s="47"/>
      <c r="H69" s="72"/>
      <c r="I69" s="100">
        <f>'Moors League'!M60</f>
        <v>1</v>
      </c>
    </row>
    <row r="70" spans="1:9" s="42" customFormat="1" ht="21.75" customHeight="1">
      <c r="A70" s="179">
        <v>53</v>
      </c>
      <c r="B70" s="82" t="s">
        <v>90</v>
      </c>
      <c r="C70" s="82" t="s">
        <v>110</v>
      </c>
      <c r="D70" s="159" t="s">
        <v>235</v>
      </c>
      <c r="E70" s="86">
        <f>'Moors League'!L61</f>
        <v>35.24</v>
      </c>
      <c r="F70" s="137"/>
      <c r="G70" s="47"/>
      <c r="H70" s="72"/>
      <c r="I70" s="100">
        <f>'Moors League'!M61</f>
        <v>1</v>
      </c>
    </row>
    <row r="71" spans="1:9" s="42" customFormat="1" ht="21.75" customHeight="1">
      <c r="A71" s="179">
        <v>54</v>
      </c>
      <c r="B71" s="82" t="s">
        <v>92</v>
      </c>
      <c r="C71" s="82" t="s">
        <v>110</v>
      </c>
      <c r="D71" s="159" t="s">
        <v>260</v>
      </c>
      <c r="E71" s="86">
        <f>'Moors League'!L62</f>
        <v>28.26</v>
      </c>
      <c r="F71" s="137"/>
      <c r="G71" s="47"/>
      <c r="H71" s="72"/>
      <c r="I71" s="100">
        <f>'Moors League'!M62</f>
        <v>1</v>
      </c>
    </row>
    <row r="72" spans="1:9" s="42" customFormat="1" ht="21.75" customHeight="1">
      <c r="A72" s="179">
        <v>55</v>
      </c>
      <c r="B72" s="82" t="s">
        <v>102</v>
      </c>
      <c r="C72" s="82" t="s">
        <v>106</v>
      </c>
      <c r="D72" s="159" t="s">
        <v>252</v>
      </c>
      <c r="E72" s="90"/>
      <c r="F72" s="156" t="s">
        <v>242</v>
      </c>
      <c r="G72" s="188"/>
      <c r="H72" s="73"/>
      <c r="I72" s="81"/>
    </row>
    <row r="73" spans="1:9" s="42" customFormat="1" ht="21.75" customHeight="1">
      <c r="A73" s="179"/>
      <c r="B73" s="84"/>
      <c r="C73" s="84"/>
      <c r="D73" s="159" t="s">
        <v>251</v>
      </c>
      <c r="E73" s="90"/>
      <c r="F73" s="156" t="s">
        <v>250</v>
      </c>
      <c r="G73" s="187"/>
      <c r="H73" s="86" t="str">
        <f>'Moors League'!L63</f>
        <v>1.13.82</v>
      </c>
      <c r="I73" s="105">
        <f>'Moors League'!M63</f>
        <v>1</v>
      </c>
    </row>
    <row r="74" spans="1:9" s="42" customFormat="1" ht="21.75" customHeight="1">
      <c r="A74" s="179">
        <v>56</v>
      </c>
      <c r="B74" s="82" t="s">
        <v>104</v>
      </c>
      <c r="C74" s="82" t="s">
        <v>106</v>
      </c>
      <c r="D74" s="159" t="s">
        <v>237</v>
      </c>
      <c r="E74" s="89"/>
      <c r="F74" s="156" t="s">
        <v>243</v>
      </c>
      <c r="G74" s="188"/>
      <c r="H74" s="72"/>
      <c r="I74" s="80"/>
    </row>
    <row r="75" spans="1:9" s="42" customFormat="1" ht="21.75" customHeight="1">
      <c r="A75" s="179"/>
      <c r="B75" s="84"/>
      <c r="C75" s="84"/>
      <c r="D75" s="159" t="s">
        <v>261</v>
      </c>
      <c r="E75" s="89"/>
      <c r="F75" s="156" t="s">
        <v>258</v>
      </c>
      <c r="G75" s="188"/>
      <c r="H75" s="86" t="str">
        <f>'Moors League'!L64</f>
        <v>1.05.83</v>
      </c>
      <c r="I75" s="105">
        <f>'Moors League'!M64</f>
        <v>1</v>
      </c>
    </row>
    <row r="76" spans="1:9" s="202" customFormat="1" ht="21.75" customHeight="1">
      <c r="A76" s="179">
        <v>57</v>
      </c>
      <c r="B76" s="203" t="s">
        <v>111</v>
      </c>
      <c r="C76" s="203" t="s">
        <v>105</v>
      </c>
      <c r="D76" s="158" t="s">
        <v>248</v>
      </c>
      <c r="E76" s="89" t="s">
        <v>19</v>
      </c>
      <c r="F76" s="160" t="s">
        <v>263</v>
      </c>
      <c r="G76" s="187" t="s">
        <v>20</v>
      </c>
      <c r="H76" s="73"/>
      <c r="I76" s="81"/>
    </row>
    <row r="77" spans="1:9" s="202" customFormat="1" ht="21.75" customHeight="1">
      <c r="A77" s="179"/>
      <c r="B77" s="204"/>
      <c r="C77" s="216"/>
      <c r="D77" s="160" t="s">
        <v>251</v>
      </c>
      <c r="E77" s="89" t="s">
        <v>21</v>
      </c>
      <c r="F77" s="160" t="s">
        <v>240</v>
      </c>
      <c r="G77" s="187" t="s">
        <v>22</v>
      </c>
      <c r="H77" s="86" t="str">
        <f>'Moors League'!L65</f>
        <v>1.46.53</v>
      </c>
      <c r="I77" s="105">
        <f>'Moors League'!M65</f>
        <v>3</v>
      </c>
    </row>
    <row r="78" spans="1:9" s="42" customFormat="1" ht="21.75" customHeight="1">
      <c r="A78" s="179">
        <v>58</v>
      </c>
      <c r="B78" s="82" t="s">
        <v>112</v>
      </c>
      <c r="C78" s="82" t="s">
        <v>105</v>
      </c>
      <c r="D78" s="158" t="s">
        <v>255</v>
      </c>
      <c r="E78" s="89" t="s">
        <v>19</v>
      </c>
      <c r="F78" s="160" t="s">
        <v>237</v>
      </c>
      <c r="G78" s="187" t="s">
        <v>20</v>
      </c>
      <c r="H78" s="272"/>
      <c r="I78" s="81"/>
    </row>
    <row r="79" spans="1:9" s="42" customFormat="1" ht="21.75" customHeight="1">
      <c r="A79" s="179"/>
      <c r="B79" s="84"/>
      <c r="C79" s="84"/>
      <c r="D79" s="158" t="s">
        <v>241</v>
      </c>
      <c r="E79" s="89" t="s">
        <v>21</v>
      </c>
      <c r="F79" s="160" t="s">
        <v>256</v>
      </c>
      <c r="G79" s="187" t="s">
        <v>22</v>
      </c>
      <c r="H79" s="86" t="str">
        <f>'Moors League'!L66</f>
        <v>DSQ</v>
      </c>
      <c r="I79" s="105">
        <f>'Moors League'!M66</f>
        <v>0</v>
      </c>
    </row>
    <row r="80" spans="1:9" s="42" customFormat="1" ht="21.75" customHeight="1">
      <c r="A80" s="179">
        <v>59</v>
      </c>
      <c r="B80" s="82" t="s">
        <v>121</v>
      </c>
      <c r="C80" s="82" t="s">
        <v>122</v>
      </c>
      <c r="D80" s="159" t="s">
        <v>262</v>
      </c>
      <c r="E80" s="89"/>
      <c r="F80" s="156" t="s">
        <v>250</v>
      </c>
      <c r="G80" s="187"/>
      <c r="H80" s="72"/>
      <c r="I80" s="80"/>
    </row>
    <row r="81" spans="1:9" s="42" customFormat="1" ht="21.75" customHeight="1">
      <c r="A81" s="179"/>
      <c r="B81" s="84"/>
      <c r="C81" s="84"/>
      <c r="D81" s="159" t="s">
        <v>257</v>
      </c>
      <c r="E81" s="89"/>
      <c r="F81" s="156" t="s">
        <v>238</v>
      </c>
      <c r="G81" s="187"/>
      <c r="H81" s="86" t="str">
        <f>'Moors League'!L67</f>
        <v>1.05.78</v>
      </c>
      <c r="I81" s="105">
        <f>'Moors League'!M67</f>
        <v>1</v>
      </c>
    </row>
    <row r="82" spans="1:9" s="42" customFormat="1" ht="21.75" customHeight="1">
      <c r="A82" s="179">
        <v>60</v>
      </c>
      <c r="B82" s="82" t="s">
        <v>114</v>
      </c>
      <c r="C82" s="82" t="s">
        <v>122</v>
      </c>
      <c r="D82" s="159" t="s">
        <v>243</v>
      </c>
      <c r="E82" s="89"/>
      <c r="F82" s="156" t="s">
        <v>258</v>
      </c>
      <c r="G82" s="188"/>
      <c r="H82" s="72"/>
      <c r="I82" s="80"/>
    </row>
    <row r="83" spans="1:9" s="42" customFormat="1" ht="21.75" customHeight="1">
      <c r="A83" s="179"/>
      <c r="B83" s="84"/>
      <c r="C83" s="84"/>
      <c r="D83" s="159" t="s">
        <v>253</v>
      </c>
      <c r="E83" s="89"/>
      <c r="F83" s="156" t="s">
        <v>239</v>
      </c>
      <c r="G83" s="188"/>
      <c r="H83" s="86" t="str">
        <f>'Moors League'!L68</f>
        <v>1.03.67</v>
      </c>
      <c r="I83" s="105">
        <f>'Moors League'!M68</f>
        <v>1</v>
      </c>
    </row>
    <row r="84" spans="1:9" s="42" customFormat="1" ht="21.75" customHeight="1">
      <c r="A84" s="179">
        <v>61</v>
      </c>
      <c r="B84" s="82" t="s">
        <v>123</v>
      </c>
      <c r="C84" s="82" t="s">
        <v>124</v>
      </c>
      <c r="D84" s="156" t="s">
        <v>251</v>
      </c>
      <c r="E84" s="89"/>
      <c r="F84" s="156" t="s">
        <v>241</v>
      </c>
      <c r="G84" s="187"/>
      <c r="H84" s="72"/>
      <c r="I84" s="80"/>
    </row>
    <row r="85" spans="1:9" s="42" customFormat="1" ht="21.75" customHeight="1">
      <c r="A85" s="179"/>
      <c r="B85" s="84"/>
      <c r="C85" s="180"/>
      <c r="D85" s="156" t="s">
        <v>240</v>
      </c>
      <c r="E85" s="89"/>
      <c r="F85" s="156" t="s">
        <v>264</v>
      </c>
      <c r="G85" s="188"/>
      <c r="H85" s="72"/>
      <c r="I85" s="80"/>
    </row>
    <row r="86" spans="1:9" s="42" customFormat="1" ht="21.75" customHeight="1">
      <c r="A86" s="179"/>
      <c r="B86" s="84"/>
      <c r="C86" s="84"/>
      <c r="D86" s="156" t="s">
        <v>250</v>
      </c>
      <c r="E86" s="89"/>
      <c r="F86" s="156" t="s">
        <v>243</v>
      </c>
      <c r="G86" s="187"/>
      <c r="H86" s="72"/>
      <c r="I86" s="80"/>
    </row>
    <row r="87" spans="1:9" s="42" customFormat="1" ht="21.75" customHeight="1">
      <c r="A87" s="179" t="s">
        <v>23</v>
      </c>
      <c r="B87" s="84"/>
      <c r="C87" s="84"/>
      <c r="D87" s="156" t="s">
        <v>238</v>
      </c>
      <c r="E87" s="89"/>
      <c r="F87" s="156" t="s">
        <v>239</v>
      </c>
      <c r="G87" s="188"/>
      <c r="H87" s="72"/>
      <c r="I87" s="80"/>
    </row>
    <row r="88" spans="1:9" s="42" customFormat="1" ht="21.75" customHeight="1" thickBot="1">
      <c r="A88" s="179"/>
      <c r="B88" s="84"/>
      <c r="C88" s="84"/>
      <c r="D88" s="156" t="s">
        <v>259</v>
      </c>
      <c r="E88" s="89"/>
      <c r="F88" s="156" t="s">
        <v>236</v>
      </c>
      <c r="G88" s="215"/>
      <c r="H88" s="104" t="str">
        <f>'Moors League'!L69</f>
        <v>2.54.87</v>
      </c>
      <c r="I88" s="110">
        <f>'Moors League'!M69</f>
        <v>1</v>
      </c>
    </row>
    <row r="89" spans="5:9" ht="24.75" customHeight="1" thickBot="1">
      <c r="E89" s="71"/>
      <c r="F89" s="183"/>
      <c r="G89" s="308" t="s">
        <v>81</v>
      </c>
      <c r="H89" s="309"/>
      <c r="I89" s="78">
        <f>SUM(I4:I88)</f>
        <v>70</v>
      </c>
    </row>
  </sheetData>
  <sheetProtection/>
  <mergeCells count="4">
    <mergeCell ref="A1:D1"/>
    <mergeCell ref="A2:B2"/>
    <mergeCell ref="G89:H89"/>
    <mergeCell ref="H60:L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39">
      <selection activeCell="D74" sqref="D74"/>
    </sheetView>
  </sheetViews>
  <sheetFormatPr defaultColWidth="9.140625" defaultRowHeight="12.75"/>
  <cols>
    <col min="1" max="1" width="3.7109375" style="213" customWidth="1"/>
    <col min="2" max="2" width="14.140625" style="207" bestFit="1" customWidth="1"/>
    <col min="3" max="3" width="19.28125" style="207" bestFit="1" customWidth="1"/>
    <col min="4" max="4" width="20.28125" style="207" bestFit="1" customWidth="1"/>
    <col min="5" max="5" width="9.140625" style="206" customWidth="1"/>
    <col min="6" max="6" width="21.140625" style="207" customWidth="1"/>
    <col min="7" max="7" width="10.140625" style="206" bestFit="1" customWidth="1"/>
    <col min="8" max="8" width="8.421875" style="169" bestFit="1" customWidth="1"/>
    <col min="9" max="9" width="9.140625" style="170" customWidth="1"/>
    <col min="10" max="16384" width="9.140625" style="207" customWidth="1"/>
  </cols>
  <sheetData>
    <row r="1" spans="1:6" ht="29.25" customHeight="1">
      <c r="A1" s="311" t="s">
        <v>17</v>
      </c>
      <c r="B1" s="312"/>
      <c r="C1" s="312"/>
      <c r="D1" s="312"/>
      <c r="F1" s="168" t="str">
        <f>'Moors League'!X86</f>
        <v>Stokesley</v>
      </c>
    </row>
    <row r="2" spans="1:9" s="173" customFormat="1" ht="18.75">
      <c r="A2" s="310" t="s">
        <v>125</v>
      </c>
      <c r="B2" s="310"/>
      <c r="C2" s="172" t="str">
        <f>'Moors League'!C3</f>
        <v>Saltburn Leisure Centre</v>
      </c>
      <c r="D2" s="172"/>
      <c r="E2" s="173" t="s">
        <v>18</v>
      </c>
      <c r="F2" s="174" t="str">
        <f>'Moors League'!L3</f>
        <v>24th January 2015</v>
      </c>
      <c r="H2" s="175"/>
      <c r="I2" s="176"/>
    </row>
    <row r="3" spans="1:9" s="178" customFormat="1" ht="12.75">
      <c r="A3" s="177"/>
      <c r="E3" s="37"/>
      <c r="G3" s="37"/>
      <c r="H3" s="75"/>
      <c r="I3" s="77" t="s">
        <v>12</v>
      </c>
    </row>
    <row r="4" spans="1:9" s="178" customFormat="1" ht="21.75" customHeight="1">
      <c r="A4" s="179">
        <v>1</v>
      </c>
      <c r="B4" s="203" t="s">
        <v>90</v>
      </c>
      <c r="C4" s="203" t="s">
        <v>91</v>
      </c>
      <c r="D4" s="156" t="s">
        <v>269</v>
      </c>
      <c r="E4" s="86">
        <f>'Moors League'!P9</f>
        <v>37.78</v>
      </c>
      <c r="F4" s="38"/>
      <c r="G4" s="208"/>
      <c r="H4" s="75"/>
      <c r="I4" s="100">
        <f>'Moors League'!Q9</f>
        <v>3</v>
      </c>
    </row>
    <row r="5" spans="1:9" s="178" customFormat="1" ht="21.75" customHeight="1">
      <c r="A5" s="179">
        <v>2</v>
      </c>
      <c r="B5" s="203" t="s">
        <v>92</v>
      </c>
      <c r="C5" s="203" t="s">
        <v>91</v>
      </c>
      <c r="D5" s="157" t="s">
        <v>270</v>
      </c>
      <c r="E5" s="86">
        <f>'Moors League'!P10</f>
        <v>31.58</v>
      </c>
      <c r="F5" s="38"/>
      <c r="G5" s="208"/>
      <c r="H5" s="75"/>
      <c r="I5" s="100">
        <f>'Moors League'!Q10</f>
        <v>4</v>
      </c>
    </row>
    <row r="6" spans="1:9" s="178" customFormat="1" ht="21.75" customHeight="1">
      <c r="A6" s="179">
        <v>3</v>
      </c>
      <c r="B6" s="203" t="s">
        <v>93</v>
      </c>
      <c r="C6" s="203" t="s">
        <v>94</v>
      </c>
      <c r="D6" s="156" t="s">
        <v>212</v>
      </c>
      <c r="E6" s="86">
        <f>'Moors League'!P11</f>
        <v>36.09</v>
      </c>
      <c r="F6" s="224"/>
      <c r="G6" s="208"/>
      <c r="H6" s="75"/>
      <c r="I6" s="100">
        <f>'Moors League'!Q11</f>
        <v>4</v>
      </c>
    </row>
    <row r="7" spans="1:9" s="178" customFormat="1" ht="21.75" customHeight="1">
      <c r="A7" s="179">
        <v>4</v>
      </c>
      <c r="B7" s="203" t="s">
        <v>95</v>
      </c>
      <c r="C7" s="203" t="s">
        <v>94</v>
      </c>
      <c r="D7" s="156" t="s">
        <v>226</v>
      </c>
      <c r="E7" s="86">
        <f>'Moors League'!P12</f>
        <v>44.29</v>
      </c>
      <c r="F7" s="38"/>
      <c r="G7" s="208"/>
      <c r="H7" s="75"/>
      <c r="I7" s="100">
        <f>'Moors League'!Q12</f>
        <v>2</v>
      </c>
    </row>
    <row r="8" spans="1:9" s="178" customFormat="1" ht="21.75" customHeight="1">
      <c r="A8" s="179">
        <v>5</v>
      </c>
      <c r="B8" s="203" t="s">
        <v>96</v>
      </c>
      <c r="C8" s="203" t="s">
        <v>97</v>
      </c>
      <c r="D8" s="156" t="s">
        <v>214</v>
      </c>
      <c r="E8" s="86">
        <f>'Moors League'!P13</f>
        <v>41.14</v>
      </c>
      <c r="F8" s="38"/>
      <c r="G8" s="208"/>
      <c r="H8" s="75"/>
      <c r="I8" s="100">
        <f>'Moors League'!Q13</f>
        <v>3</v>
      </c>
    </row>
    <row r="9" spans="1:9" s="178" customFormat="1" ht="21.75" customHeight="1">
      <c r="A9" s="179">
        <v>6</v>
      </c>
      <c r="B9" s="203" t="s">
        <v>98</v>
      </c>
      <c r="C9" s="203" t="s">
        <v>97</v>
      </c>
      <c r="D9" s="156" t="s">
        <v>217</v>
      </c>
      <c r="E9" s="86">
        <f>'Moors League'!P14</f>
        <v>37.81</v>
      </c>
      <c r="F9" s="38"/>
      <c r="G9" s="208"/>
      <c r="H9" s="75"/>
      <c r="I9" s="100">
        <f>'Moors League'!Q14</f>
        <v>2</v>
      </c>
    </row>
    <row r="10" spans="1:9" s="178" customFormat="1" ht="21.75" customHeight="1">
      <c r="A10" s="179">
        <v>7</v>
      </c>
      <c r="B10" s="203" t="s">
        <v>99</v>
      </c>
      <c r="C10" s="203" t="s">
        <v>100</v>
      </c>
      <c r="D10" s="156" t="s">
        <v>271</v>
      </c>
      <c r="E10" s="86">
        <f>'Moors League'!P15</f>
        <v>19.52</v>
      </c>
      <c r="F10" s="38"/>
      <c r="G10" s="208"/>
      <c r="H10" s="75"/>
      <c r="I10" s="100">
        <f>'Moors League'!Q15</f>
        <v>1</v>
      </c>
    </row>
    <row r="11" spans="1:9" s="178" customFormat="1" ht="21.75" customHeight="1">
      <c r="A11" s="179">
        <v>8</v>
      </c>
      <c r="B11" s="203" t="s">
        <v>101</v>
      </c>
      <c r="C11" s="203" t="s">
        <v>100</v>
      </c>
      <c r="D11" s="156" t="s">
        <v>272</v>
      </c>
      <c r="E11" s="86">
        <f>'Moors League'!P16</f>
        <v>21.11</v>
      </c>
      <c r="F11" s="38"/>
      <c r="G11" s="208"/>
      <c r="H11" s="75"/>
      <c r="I11" s="100">
        <f>'Moors League'!Q16</f>
        <v>1</v>
      </c>
    </row>
    <row r="12" spans="1:9" s="178" customFormat="1" ht="21.75" customHeight="1">
      <c r="A12" s="179">
        <v>9</v>
      </c>
      <c r="B12" s="203" t="s">
        <v>102</v>
      </c>
      <c r="C12" s="203" t="s">
        <v>103</v>
      </c>
      <c r="D12" s="156" t="s">
        <v>273</v>
      </c>
      <c r="E12" s="86">
        <f>'Moors League'!P17</f>
        <v>35.71</v>
      </c>
      <c r="F12" s="273"/>
      <c r="G12" s="208"/>
      <c r="H12" s="75"/>
      <c r="I12" s="100">
        <f>'Moors League'!Q17</f>
        <v>4</v>
      </c>
    </row>
    <row r="13" spans="1:9" s="178" customFormat="1" ht="21.75" customHeight="1">
      <c r="A13" s="179">
        <v>10</v>
      </c>
      <c r="B13" s="203" t="s">
        <v>104</v>
      </c>
      <c r="C13" s="203" t="s">
        <v>103</v>
      </c>
      <c r="D13" s="156" t="s">
        <v>213</v>
      </c>
      <c r="E13" s="86">
        <f>'Moors League'!P18</f>
        <v>40.42</v>
      </c>
      <c r="F13" s="38"/>
      <c r="G13" s="208"/>
      <c r="H13" s="75"/>
      <c r="I13" s="100">
        <f>'Moors League'!Q18</f>
        <v>1</v>
      </c>
    </row>
    <row r="14" spans="1:9" s="178" customFormat="1" ht="21.75" customHeight="1">
      <c r="A14" s="179">
        <v>11</v>
      </c>
      <c r="B14" s="203" t="s">
        <v>90</v>
      </c>
      <c r="C14" s="203" t="s">
        <v>105</v>
      </c>
      <c r="D14" s="158" t="s">
        <v>274</v>
      </c>
      <c r="E14" s="87" t="s">
        <v>19</v>
      </c>
      <c r="F14" s="269" t="s">
        <v>283</v>
      </c>
      <c r="G14" s="87" t="s">
        <v>20</v>
      </c>
      <c r="H14" s="91"/>
      <c r="I14" s="81"/>
    </row>
    <row r="15" spans="1:9" s="178" customFormat="1" ht="21.75" customHeight="1">
      <c r="A15" s="179"/>
      <c r="B15" s="203"/>
      <c r="C15" s="203"/>
      <c r="D15" s="158" t="s">
        <v>220</v>
      </c>
      <c r="E15" s="87" t="s">
        <v>21</v>
      </c>
      <c r="F15" s="269" t="s">
        <v>216</v>
      </c>
      <c r="G15" s="87" t="s">
        <v>22</v>
      </c>
      <c r="H15" s="86" t="str">
        <f>'Moors League'!P19</f>
        <v>1.06.93</v>
      </c>
      <c r="I15" s="105">
        <f>'Moors League'!Q19</f>
        <v>4</v>
      </c>
    </row>
    <row r="16" spans="1:9" s="178" customFormat="1" ht="21.75" customHeight="1">
      <c r="A16" s="179">
        <v>12</v>
      </c>
      <c r="B16" s="203" t="s">
        <v>92</v>
      </c>
      <c r="C16" s="203" t="s">
        <v>105</v>
      </c>
      <c r="D16" s="158" t="s">
        <v>270</v>
      </c>
      <c r="E16" s="87" t="s">
        <v>19</v>
      </c>
      <c r="F16" s="269" t="s">
        <v>218</v>
      </c>
      <c r="G16" s="87" t="s">
        <v>20</v>
      </c>
      <c r="H16" s="74"/>
      <c r="I16" s="106"/>
    </row>
    <row r="17" spans="1:9" s="178" customFormat="1" ht="21.75" customHeight="1">
      <c r="A17" s="179"/>
      <c r="B17" s="203"/>
      <c r="C17" s="203"/>
      <c r="D17" s="158" t="s">
        <v>211</v>
      </c>
      <c r="E17" s="87" t="s">
        <v>21</v>
      </c>
      <c r="F17" s="269" t="s">
        <v>278</v>
      </c>
      <c r="G17" s="87" t="s">
        <v>22</v>
      </c>
      <c r="H17" s="86">
        <f>'Moors League'!P20</f>
        <v>57.5</v>
      </c>
      <c r="I17" s="105">
        <f>'Moors League'!Q20</f>
        <v>3</v>
      </c>
    </row>
    <row r="18" spans="1:9" s="178" customFormat="1" ht="21.75" customHeight="1">
      <c r="A18" s="179">
        <v>13</v>
      </c>
      <c r="B18" s="203" t="s">
        <v>93</v>
      </c>
      <c r="C18" s="203" t="s">
        <v>106</v>
      </c>
      <c r="D18" s="159" t="s">
        <v>221</v>
      </c>
      <c r="E18" s="87"/>
      <c r="F18" s="270" t="s">
        <v>215</v>
      </c>
      <c r="G18" s="92"/>
      <c r="H18" s="198"/>
      <c r="I18" s="106"/>
    </row>
    <row r="19" spans="1:9" s="178" customFormat="1" ht="21.75" customHeight="1">
      <c r="A19" s="179"/>
      <c r="B19" s="203"/>
      <c r="C19" s="203"/>
      <c r="D19" s="159" t="s">
        <v>224</v>
      </c>
      <c r="E19" s="92"/>
      <c r="F19" s="270" t="s">
        <v>212</v>
      </c>
      <c r="G19" s="92"/>
      <c r="H19" s="86" t="str">
        <f>'Moors League'!P21</f>
        <v>1.03.96</v>
      </c>
      <c r="I19" s="105">
        <f>'Moors League'!Q21</f>
        <v>4</v>
      </c>
    </row>
    <row r="20" spans="1:9" s="178" customFormat="1" ht="21.75" customHeight="1">
      <c r="A20" s="179">
        <v>14</v>
      </c>
      <c r="B20" s="203" t="s">
        <v>95</v>
      </c>
      <c r="C20" s="203" t="s">
        <v>106</v>
      </c>
      <c r="D20" s="159" t="s">
        <v>275</v>
      </c>
      <c r="E20" s="87"/>
      <c r="F20" s="270" t="s">
        <v>226</v>
      </c>
      <c r="G20" s="92"/>
      <c r="H20" s="74"/>
      <c r="I20" s="106"/>
    </row>
    <row r="21" spans="1:9" s="178" customFormat="1" ht="21.75" customHeight="1">
      <c r="A21" s="179"/>
      <c r="B21" s="203"/>
      <c r="C21" s="203"/>
      <c r="D21" s="159" t="s">
        <v>219</v>
      </c>
      <c r="E21" s="87"/>
      <c r="F21" s="270" t="s">
        <v>287</v>
      </c>
      <c r="G21" s="92"/>
      <c r="H21" s="86" t="str">
        <f>'Moors League'!P22</f>
        <v>1.11.75</v>
      </c>
      <c r="I21" s="105">
        <f>'Moors League'!Q22</f>
        <v>2</v>
      </c>
    </row>
    <row r="22" spans="1:9" s="178" customFormat="1" ht="21.75" customHeight="1">
      <c r="A22" s="179">
        <v>15</v>
      </c>
      <c r="B22" s="203" t="s">
        <v>102</v>
      </c>
      <c r="C22" s="203" t="s">
        <v>107</v>
      </c>
      <c r="D22" s="159" t="s">
        <v>283</v>
      </c>
      <c r="E22" s="86">
        <f>'Moors League'!P23</f>
        <v>40.87</v>
      </c>
      <c r="F22" s="209"/>
      <c r="G22" s="39"/>
      <c r="H22" s="75"/>
      <c r="I22" s="105">
        <f>'Moors League'!Q23</f>
        <v>4</v>
      </c>
    </row>
    <row r="23" spans="1:9" s="178" customFormat="1" ht="21.75" customHeight="1">
      <c r="A23" s="179">
        <v>16</v>
      </c>
      <c r="B23" s="203" t="s">
        <v>104</v>
      </c>
      <c r="C23" s="203" t="s">
        <v>107</v>
      </c>
      <c r="D23" s="159" t="s">
        <v>276</v>
      </c>
      <c r="E23" s="86">
        <f>'Moors League'!P24</f>
        <v>41.89</v>
      </c>
      <c r="F23" s="209"/>
      <c r="G23" s="39"/>
      <c r="H23" s="75"/>
      <c r="I23" s="105">
        <f>'Moors League'!Q24</f>
        <v>3</v>
      </c>
    </row>
    <row r="24" spans="1:9" s="178" customFormat="1" ht="21.75" customHeight="1">
      <c r="A24" s="179">
        <v>17</v>
      </c>
      <c r="B24" s="203" t="s">
        <v>99</v>
      </c>
      <c r="C24" s="203" t="s">
        <v>108</v>
      </c>
      <c r="D24" s="159" t="s">
        <v>271</v>
      </c>
      <c r="E24" s="86">
        <f>'Moors League'!P25</f>
        <v>23.56</v>
      </c>
      <c r="F24" s="209"/>
      <c r="G24" s="39"/>
      <c r="H24" s="75"/>
      <c r="I24" s="105">
        <f>'Moors League'!Q25</f>
        <v>3</v>
      </c>
    </row>
    <row r="25" spans="1:9" s="178" customFormat="1" ht="21.75" customHeight="1">
      <c r="A25" s="179">
        <v>18</v>
      </c>
      <c r="B25" s="203" t="s">
        <v>101</v>
      </c>
      <c r="C25" s="203" t="s">
        <v>108</v>
      </c>
      <c r="D25" s="159" t="s">
        <v>272</v>
      </c>
      <c r="E25" s="86">
        <f>'Moors League'!P26</f>
        <v>23.75</v>
      </c>
      <c r="F25" s="209"/>
      <c r="G25" s="39"/>
      <c r="H25" s="75"/>
      <c r="I25" s="105">
        <f>'Moors League'!Q26</f>
        <v>3</v>
      </c>
    </row>
    <row r="26" spans="1:9" s="178" customFormat="1" ht="21.75" customHeight="1">
      <c r="A26" s="179">
        <v>19</v>
      </c>
      <c r="B26" s="203" t="s">
        <v>96</v>
      </c>
      <c r="C26" s="203" t="s">
        <v>109</v>
      </c>
      <c r="D26" s="159" t="s">
        <v>216</v>
      </c>
      <c r="E26" s="86">
        <f>'Moors League'!P27</f>
        <v>33.62</v>
      </c>
      <c r="F26" s="209"/>
      <c r="G26" s="39"/>
      <c r="H26" s="75"/>
      <c r="I26" s="105">
        <f>'Moors League'!Q27</f>
        <v>4</v>
      </c>
    </row>
    <row r="27" spans="1:9" s="178" customFormat="1" ht="21.75" customHeight="1">
      <c r="A27" s="179">
        <v>20</v>
      </c>
      <c r="B27" s="203" t="s">
        <v>98</v>
      </c>
      <c r="C27" s="203" t="s">
        <v>109</v>
      </c>
      <c r="D27" s="159" t="s">
        <v>277</v>
      </c>
      <c r="E27" s="86">
        <f>'Moors League'!P28</f>
        <v>30.64</v>
      </c>
      <c r="F27" s="209"/>
      <c r="G27" s="39"/>
      <c r="H27" s="75"/>
      <c r="I27" s="105">
        <f>'Moors League'!Q28</f>
        <v>4</v>
      </c>
    </row>
    <row r="28" spans="1:9" s="178" customFormat="1" ht="21.75" customHeight="1">
      <c r="A28" s="179">
        <v>21</v>
      </c>
      <c r="B28" s="203" t="s">
        <v>93</v>
      </c>
      <c r="C28" s="203" t="s">
        <v>110</v>
      </c>
      <c r="D28" s="159" t="s">
        <v>221</v>
      </c>
      <c r="E28" s="86">
        <f>'Moors League'!P29</f>
        <v>32.99</v>
      </c>
      <c r="F28" s="209"/>
      <c r="G28" s="39"/>
      <c r="H28" s="75"/>
      <c r="I28" s="105">
        <f>'Moors League'!Q29</f>
        <v>4</v>
      </c>
    </row>
    <row r="29" spans="1:9" s="178" customFormat="1" ht="21.75" customHeight="1">
      <c r="A29" s="179">
        <v>22</v>
      </c>
      <c r="B29" s="203" t="s">
        <v>95</v>
      </c>
      <c r="C29" s="203" t="s">
        <v>110</v>
      </c>
      <c r="D29" s="159" t="s">
        <v>275</v>
      </c>
      <c r="E29" s="86">
        <f>'Moors League'!P30</f>
        <v>38.18</v>
      </c>
      <c r="F29" s="209"/>
      <c r="G29" s="39"/>
      <c r="H29" s="75"/>
      <c r="I29" s="105">
        <f>'Moors League'!Q30</f>
        <v>1</v>
      </c>
    </row>
    <row r="30" spans="1:9" s="178" customFormat="1" ht="21.75" customHeight="1">
      <c r="A30" s="179">
        <v>23</v>
      </c>
      <c r="B30" s="203" t="s">
        <v>90</v>
      </c>
      <c r="C30" s="203" t="s">
        <v>107</v>
      </c>
      <c r="D30" s="159" t="s">
        <v>214</v>
      </c>
      <c r="E30" s="86">
        <f>'Moors League'!P31</f>
        <v>41.99</v>
      </c>
      <c r="F30" s="219"/>
      <c r="G30" s="39"/>
      <c r="H30" s="75"/>
      <c r="I30" s="105">
        <f>'Moors League'!Q31</f>
        <v>3</v>
      </c>
    </row>
    <row r="31" spans="1:9" s="178" customFormat="1" ht="21.75" customHeight="1">
      <c r="A31" s="179">
        <v>24</v>
      </c>
      <c r="B31" s="203" t="s">
        <v>92</v>
      </c>
      <c r="C31" s="203" t="s">
        <v>107</v>
      </c>
      <c r="D31" s="159" t="s">
        <v>278</v>
      </c>
      <c r="E31" s="86">
        <f>'Moors League'!P32</f>
        <v>35.75</v>
      </c>
      <c r="F31" s="209"/>
      <c r="G31" s="39"/>
      <c r="H31" s="75"/>
      <c r="I31" s="105">
        <f>'Moors League'!Q32</f>
        <v>2</v>
      </c>
    </row>
    <row r="32" spans="1:9" s="178" customFormat="1" ht="21.75" customHeight="1">
      <c r="A32" s="179">
        <v>25</v>
      </c>
      <c r="B32" s="203" t="s">
        <v>102</v>
      </c>
      <c r="C32" s="203" t="s">
        <v>105</v>
      </c>
      <c r="D32" s="158" t="s">
        <v>222</v>
      </c>
      <c r="E32" s="87" t="s">
        <v>19</v>
      </c>
      <c r="F32" s="158" t="s">
        <v>283</v>
      </c>
      <c r="G32" s="87" t="s">
        <v>20</v>
      </c>
      <c r="H32" s="75"/>
      <c r="I32" s="81"/>
    </row>
    <row r="33" spans="1:9" s="178" customFormat="1" ht="21.75" customHeight="1">
      <c r="A33" s="179"/>
      <c r="B33" s="203"/>
      <c r="C33" s="203"/>
      <c r="D33" s="158" t="s">
        <v>273</v>
      </c>
      <c r="E33" s="87" t="s">
        <v>21</v>
      </c>
      <c r="F33" s="158" t="s">
        <v>220</v>
      </c>
      <c r="G33" s="87" t="s">
        <v>22</v>
      </c>
      <c r="H33" s="102" t="str">
        <f>'Moors League'!P33</f>
        <v>1.07.33</v>
      </c>
      <c r="I33" s="107">
        <f>'Moors League'!Q33</f>
        <v>4</v>
      </c>
    </row>
    <row r="34" spans="1:9" s="178" customFormat="1" ht="21.75" customHeight="1">
      <c r="A34" s="179">
        <v>26</v>
      </c>
      <c r="B34" s="203" t="s">
        <v>104</v>
      </c>
      <c r="C34" s="203" t="s">
        <v>105</v>
      </c>
      <c r="D34" s="158" t="s">
        <v>225</v>
      </c>
      <c r="E34" s="87" t="s">
        <v>19</v>
      </c>
      <c r="F34" s="158" t="s">
        <v>288</v>
      </c>
      <c r="G34" s="87" t="s">
        <v>20</v>
      </c>
      <c r="H34" s="74"/>
      <c r="I34" s="106"/>
    </row>
    <row r="35" spans="1:9" s="178" customFormat="1" ht="21.75" customHeight="1">
      <c r="A35" s="179"/>
      <c r="B35" s="203"/>
      <c r="C35" s="203"/>
      <c r="D35" s="158" t="s">
        <v>213</v>
      </c>
      <c r="E35" s="87" t="s">
        <v>21</v>
      </c>
      <c r="F35" s="158" t="s">
        <v>276</v>
      </c>
      <c r="G35" s="87" t="s">
        <v>22</v>
      </c>
      <c r="H35" s="102" t="str">
        <f>'Moors League'!P34</f>
        <v>1.15.43</v>
      </c>
      <c r="I35" s="107">
        <f>'Moors League'!Q34</f>
        <v>2</v>
      </c>
    </row>
    <row r="36" spans="1:9" s="178" customFormat="1" ht="21.75" customHeight="1">
      <c r="A36" s="179">
        <v>27</v>
      </c>
      <c r="B36" s="203" t="s">
        <v>111</v>
      </c>
      <c r="C36" s="203" t="s">
        <v>106</v>
      </c>
      <c r="D36" s="159" t="s">
        <v>279</v>
      </c>
      <c r="E36" s="87"/>
      <c r="F36" s="156" t="s">
        <v>285</v>
      </c>
      <c r="G36" s="87"/>
      <c r="H36" s="318"/>
      <c r="I36" s="319"/>
    </row>
    <row r="37" spans="1:9" s="178" customFormat="1" ht="21.75" customHeight="1">
      <c r="A37" s="179"/>
      <c r="B37" s="204"/>
      <c r="C37" s="203"/>
      <c r="D37" s="159" t="s">
        <v>280</v>
      </c>
      <c r="E37" s="87"/>
      <c r="F37" s="156" t="s">
        <v>271</v>
      </c>
      <c r="G37" s="87"/>
      <c r="H37" s="102" t="str">
        <f>'Moors League'!P35</f>
        <v>1.29.87</v>
      </c>
      <c r="I37" s="107">
        <f>'Moors League'!Q35</f>
        <v>2</v>
      </c>
    </row>
    <row r="38" spans="1:9" s="178" customFormat="1" ht="21.75" customHeight="1">
      <c r="A38" s="179">
        <v>28</v>
      </c>
      <c r="B38" s="203" t="s">
        <v>112</v>
      </c>
      <c r="C38" s="203" t="s">
        <v>106</v>
      </c>
      <c r="D38" s="159" t="s">
        <v>281</v>
      </c>
      <c r="E38" s="87"/>
      <c r="F38" s="156" t="s">
        <v>289</v>
      </c>
      <c r="G38" s="92"/>
      <c r="H38" s="76"/>
      <c r="I38" s="108"/>
    </row>
    <row r="39" spans="1:9" s="178" customFormat="1" ht="21.75" customHeight="1">
      <c r="A39" s="179"/>
      <c r="B39" s="203"/>
      <c r="C39" s="203"/>
      <c r="D39" s="159" t="s">
        <v>282</v>
      </c>
      <c r="E39" s="87"/>
      <c r="F39" s="156" t="s">
        <v>272</v>
      </c>
      <c r="G39" s="87"/>
      <c r="H39" s="102" t="str">
        <f>'Moors League'!P36</f>
        <v>1.31.55</v>
      </c>
      <c r="I39" s="107">
        <f>'Moors League'!Q36</f>
        <v>3</v>
      </c>
    </row>
    <row r="40" spans="1:9" s="178" customFormat="1" ht="21.75" customHeight="1">
      <c r="A40" s="179">
        <v>29</v>
      </c>
      <c r="B40" s="203" t="s">
        <v>96</v>
      </c>
      <c r="C40" s="203" t="s">
        <v>113</v>
      </c>
      <c r="D40" s="158" t="s">
        <v>269</v>
      </c>
      <c r="E40" s="87" t="s">
        <v>19</v>
      </c>
      <c r="F40" s="158" t="s">
        <v>214</v>
      </c>
      <c r="G40" s="87" t="s">
        <v>20</v>
      </c>
      <c r="H40" s="74"/>
      <c r="I40" s="106"/>
    </row>
    <row r="41" spans="1:9" s="178" customFormat="1" ht="21.75" customHeight="1">
      <c r="A41" s="179"/>
      <c r="B41" s="203"/>
      <c r="C41" s="203"/>
      <c r="D41" s="158" t="s">
        <v>216</v>
      </c>
      <c r="E41" s="87" t="s">
        <v>21</v>
      </c>
      <c r="F41" s="158" t="s">
        <v>227</v>
      </c>
      <c r="G41" s="87" t="s">
        <v>22</v>
      </c>
      <c r="H41" s="102" t="str">
        <f>'Moors League'!P37</f>
        <v>1.07.46</v>
      </c>
      <c r="I41" s="107">
        <f>'Moors League'!Q37</f>
        <v>4</v>
      </c>
    </row>
    <row r="42" spans="1:9" s="178" customFormat="1" ht="21.75" customHeight="1">
      <c r="A42" s="179">
        <v>30</v>
      </c>
      <c r="B42" s="203" t="s">
        <v>114</v>
      </c>
      <c r="C42" s="203" t="s">
        <v>113</v>
      </c>
      <c r="D42" s="158" t="s">
        <v>277</v>
      </c>
      <c r="E42" s="87" t="s">
        <v>19</v>
      </c>
      <c r="F42" s="158" t="s">
        <v>217</v>
      </c>
      <c r="G42" s="87" t="s">
        <v>20</v>
      </c>
      <c r="H42" s="74"/>
      <c r="I42" s="106"/>
    </row>
    <row r="43" spans="1:9" s="178" customFormat="1" ht="21.75" customHeight="1">
      <c r="A43" s="179"/>
      <c r="B43" s="203"/>
      <c r="C43" s="203"/>
      <c r="D43" s="158" t="s">
        <v>223</v>
      </c>
      <c r="E43" s="87" t="s">
        <v>21</v>
      </c>
      <c r="F43" s="158" t="s">
        <v>286</v>
      </c>
      <c r="G43" s="87" t="s">
        <v>22</v>
      </c>
      <c r="H43" s="111" t="str">
        <f>'Moors League'!P38</f>
        <v>1.01.79</v>
      </c>
      <c r="I43" s="109">
        <f>'Moors League'!Q38</f>
        <v>4</v>
      </c>
    </row>
    <row r="44" spans="1:9" s="42" customFormat="1" ht="21.75" customHeight="1">
      <c r="A44" s="179">
        <v>31</v>
      </c>
      <c r="B44" s="203" t="s">
        <v>90</v>
      </c>
      <c r="C44" s="203" t="s">
        <v>94</v>
      </c>
      <c r="D44" s="159" t="s">
        <v>216</v>
      </c>
      <c r="E44" s="86">
        <f>'Moors League'!P39</f>
        <v>34.12</v>
      </c>
      <c r="F44" s="210"/>
      <c r="G44" s="47"/>
      <c r="H44" s="72"/>
      <c r="I44" s="109">
        <f>'Moors League'!Q39</f>
        <v>4</v>
      </c>
    </row>
    <row r="45" spans="1:9" s="42" customFormat="1" ht="21.75" customHeight="1">
      <c r="A45" s="179">
        <v>32</v>
      </c>
      <c r="B45" s="203" t="s">
        <v>92</v>
      </c>
      <c r="C45" s="203" t="s">
        <v>94</v>
      </c>
      <c r="D45" s="159" t="s">
        <v>211</v>
      </c>
      <c r="E45" s="86">
        <f>'Moors League'!P40</f>
        <v>31.23</v>
      </c>
      <c r="F45" s="210"/>
      <c r="G45" s="47"/>
      <c r="H45" s="72"/>
      <c r="I45" s="109">
        <f>'Moors League'!Q40</f>
        <v>2</v>
      </c>
    </row>
    <row r="46" spans="1:9" s="42" customFormat="1" ht="21.75" customHeight="1">
      <c r="A46" s="179">
        <v>33</v>
      </c>
      <c r="B46" s="203" t="s">
        <v>93</v>
      </c>
      <c r="C46" s="203" t="s">
        <v>115</v>
      </c>
      <c r="D46" s="159" t="s">
        <v>212</v>
      </c>
      <c r="E46" s="86">
        <f>'Moors League'!P41</f>
        <v>37.87</v>
      </c>
      <c r="F46" s="210"/>
      <c r="G46" s="47"/>
      <c r="H46" s="72"/>
      <c r="I46" s="109">
        <f>'Moors League'!Q41</f>
        <v>4</v>
      </c>
    </row>
    <row r="47" spans="1:9" s="42" customFormat="1" ht="21.75" customHeight="1">
      <c r="A47" s="179">
        <v>34</v>
      </c>
      <c r="B47" s="203" t="s">
        <v>95</v>
      </c>
      <c r="C47" s="203" t="s">
        <v>115</v>
      </c>
      <c r="D47" s="159" t="s">
        <v>275</v>
      </c>
      <c r="E47" s="86">
        <f>'Moors League'!P42</f>
        <v>45.51</v>
      </c>
      <c r="F47" s="210"/>
      <c r="G47" s="47"/>
      <c r="H47" s="72"/>
      <c r="I47" s="109">
        <f>'Moors League'!Q42</f>
        <v>2</v>
      </c>
    </row>
    <row r="48" spans="1:9" s="42" customFormat="1" ht="21.75" customHeight="1">
      <c r="A48" s="179">
        <v>35</v>
      </c>
      <c r="B48" s="203" t="s">
        <v>96</v>
      </c>
      <c r="C48" s="203" t="s">
        <v>116</v>
      </c>
      <c r="D48" s="159" t="s">
        <v>216</v>
      </c>
      <c r="E48" s="86">
        <f>'Moors League'!P43</f>
        <v>29.9</v>
      </c>
      <c r="F48" s="210"/>
      <c r="G48" s="47"/>
      <c r="H48" s="72"/>
      <c r="I48" s="109">
        <f>'Moors League'!Q43</f>
        <v>4</v>
      </c>
    </row>
    <row r="49" spans="1:9" s="42" customFormat="1" ht="21.75" customHeight="1">
      <c r="A49" s="179">
        <v>36</v>
      </c>
      <c r="B49" s="203" t="s">
        <v>98</v>
      </c>
      <c r="C49" s="203" t="s">
        <v>116</v>
      </c>
      <c r="D49" s="159" t="s">
        <v>277</v>
      </c>
      <c r="E49" s="86">
        <f>'Moors League'!P44</f>
        <v>27.13</v>
      </c>
      <c r="F49" s="210"/>
      <c r="G49" s="47"/>
      <c r="H49" s="72"/>
      <c r="I49" s="109">
        <f>'Moors League'!Q44</f>
        <v>4</v>
      </c>
    </row>
    <row r="50" spans="1:9" s="42" customFormat="1" ht="21.75" customHeight="1">
      <c r="A50" s="179">
        <v>37</v>
      </c>
      <c r="B50" s="203" t="s">
        <v>99</v>
      </c>
      <c r="C50" s="203" t="s">
        <v>117</v>
      </c>
      <c r="D50" s="159" t="s">
        <v>271</v>
      </c>
      <c r="E50" s="86">
        <f>'Moors League'!P45</f>
        <v>26.58</v>
      </c>
      <c r="F50" s="205"/>
      <c r="G50" s="47"/>
      <c r="H50" s="72"/>
      <c r="I50" s="109">
        <f>'Moors League'!Q45</f>
        <v>1</v>
      </c>
    </row>
    <row r="51" spans="1:9" s="42" customFormat="1" ht="21.75" customHeight="1">
      <c r="A51" s="179">
        <v>38</v>
      </c>
      <c r="B51" s="203" t="s">
        <v>101</v>
      </c>
      <c r="C51" s="203" t="s">
        <v>117</v>
      </c>
      <c r="D51" s="159" t="s">
        <v>281</v>
      </c>
      <c r="E51" s="86">
        <f>'Moors League'!P46</f>
        <v>29.67</v>
      </c>
      <c r="F51" s="210"/>
      <c r="G51" s="47"/>
      <c r="H51" s="72"/>
      <c r="I51" s="109">
        <f>'Moors League'!Q46</f>
        <v>1</v>
      </c>
    </row>
    <row r="52" spans="1:9" s="42" customFormat="1" ht="21.75" customHeight="1">
      <c r="A52" s="179">
        <v>39</v>
      </c>
      <c r="B52" s="203" t="s">
        <v>102</v>
      </c>
      <c r="C52" s="203" t="s">
        <v>94</v>
      </c>
      <c r="D52" s="159" t="s">
        <v>273</v>
      </c>
      <c r="E52" s="86">
        <f>'Moors League'!P47</f>
        <v>34.06</v>
      </c>
      <c r="F52" s="210"/>
      <c r="G52" s="47"/>
      <c r="H52" s="72"/>
      <c r="I52" s="109">
        <f>'Moors League'!Q47</f>
        <v>4</v>
      </c>
    </row>
    <row r="53" spans="1:9" s="42" customFormat="1" ht="21.75" customHeight="1">
      <c r="A53" s="179">
        <v>40</v>
      </c>
      <c r="B53" s="203" t="s">
        <v>104</v>
      </c>
      <c r="C53" s="203" t="s">
        <v>94</v>
      </c>
      <c r="D53" s="159" t="s">
        <v>213</v>
      </c>
      <c r="E53" s="86">
        <f>'Moors League'!P48</f>
        <v>39.05</v>
      </c>
      <c r="F53" s="210"/>
      <c r="G53" s="47"/>
      <c r="H53" s="72"/>
      <c r="I53" s="109">
        <f>'Moors League'!Q48</f>
        <v>2</v>
      </c>
    </row>
    <row r="54" spans="1:9" s="42" customFormat="1" ht="21.75" customHeight="1">
      <c r="A54" s="179">
        <v>41</v>
      </c>
      <c r="B54" s="203" t="s">
        <v>90</v>
      </c>
      <c r="C54" s="203" t="s">
        <v>106</v>
      </c>
      <c r="D54" s="159" t="s">
        <v>227</v>
      </c>
      <c r="E54" s="89"/>
      <c r="F54" s="156" t="s">
        <v>214</v>
      </c>
      <c r="G54" s="93"/>
      <c r="H54" s="73"/>
      <c r="I54" s="81"/>
    </row>
    <row r="55" spans="1:9" s="42" customFormat="1" ht="21.75" customHeight="1">
      <c r="A55" s="179"/>
      <c r="B55" s="204"/>
      <c r="C55" s="204"/>
      <c r="D55" s="159" t="s">
        <v>269</v>
      </c>
      <c r="E55" s="89"/>
      <c r="F55" s="156" t="s">
        <v>216</v>
      </c>
      <c r="G55" s="93"/>
      <c r="H55" s="95" t="str">
        <f>'Moors League'!P49</f>
        <v>1.00.66</v>
      </c>
      <c r="I55" s="109">
        <f>'Moors League'!Q49</f>
        <v>4</v>
      </c>
    </row>
    <row r="56" spans="1:9" s="42" customFormat="1" ht="21.75" customHeight="1">
      <c r="A56" s="179">
        <v>42</v>
      </c>
      <c r="B56" s="203" t="s">
        <v>92</v>
      </c>
      <c r="C56" s="203" t="s">
        <v>106</v>
      </c>
      <c r="D56" s="159" t="s">
        <v>218</v>
      </c>
      <c r="E56" s="89"/>
      <c r="F56" s="156" t="s">
        <v>211</v>
      </c>
      <c r="G56" s="93"/>
      <c r="H56" s="73"/>
      <c r="I56" s="81"/>
    </row>
    <row r="57" spans="1:9" s="42" customFormat="1" ht="21.75" customHeight="1">
      <c r="A57" s="179"/>
      <c r="B57" s="204"/>
      <c r="C57" s="204"/>
      <c r="D57" s="159" t="s">
        <v>270</v>
      </c>
      <c r="E57" s="89"/>
      <c r="F57" s="156" t="s">
        <v>278</v>
      </c>
      <c r="G57" s="93"/>
      <c r="H57" s="86">
        <f>'Moors League'!P50</f>
        <v>51.81</v>
      </c>
      <c r="I57" s="105">
        <f>'Moors League'!Q50</f>
        <v>3</v>
      </c>
    </row>
    <row r="58" spans="1:9" s="42" customFormat="1" ht="21.75" customHeight="1">
      <c r="A58" s="179">
        <v>43</v>
      </c>
      <c r="B58" s="203" t="s">
        <v>93</v>
      </c>
      <c r="C58" s="203" t="s">
        <v>105</v>
      </c>
      <c r="D58" s="158" t="s">
        <v>215</v>
      </c>
      <c r="E58" s="89" t="s">
        <v>19</v>
      </c>
      <c r="F58" s="158" t="s">
        <v>221</v>
      </c>
      <c r="G58" s="93" t="s">
        <v>20</v>
      </c>
      <c r="H58" s="73"/>
      <c r="I58" s="81"/>
    </row>
    <row r="59" spans="1:9" s="42" customFormat="1" ht="21.75" customHeight="1">
      <c r="A59" s="179"/>
      <c r="B59" s="204"/>
      <c r="C59" s="204"/>
      <c r="D59" s="158" t="s">
        <v>212</v>
      </c>
      <c r="E59" s="89" t="s">
        <v>21</v>
      </c>
      <c r="F59" s="158" t="s">
        <v>224</v>
      </c>
      <c r="G59" s="93" t="s">
        <v>22</v>
      </c>
      <c r="H59" s="86" t="str">
        <f>'Moors League'!P51</f>
        <v>1.18.44</v>
      </c>
      <c r="I59" s="105">
        <f>'Moors League'!Q51</f>
        <v>4</v>
      </c>
    </row>
    <row r="60" spans="1:9" s="42" customFormat="1" ht="21.75" customHeight="1">
      <c r="A60" s="179">
        <v>44</v>
      </c>
      <c r="B60" s="203" t="s">
        <v>95</v>
      </c>
      <c r="C60" s="203" t="s">
        <v>105</v>
      </c>
      <c r="D60" s="158" t="s">
        <v>219</v>
      </c>
      <c r="E60" s="89" t="s">
        <v>19</v>
      </c>
      <c r="F60" s="158" t="s">
        <v>275</v>
      </c>
      <c r="G60" s="93" t="s">
        <v>20</v>
      </c>
      <c r="H60" s="73"/>
      <c r="I60" s="81"/>
    </row>
    <row r="61" spans="1:9" s="42" customFormat="1" ht="21.75" customHeight="1">
      <c r="A61" s="179"/>
      <c r="B61" s="204"/>
      <c r="C61" s="204"/>
      <c r="D61" s="158" t="s">
        <v>226</v>
      </c>
      <c r="E61" s="89" t="s">
        <v>21</v>
      </c>
      <c r="F61" s="160" t="s">
        <v>287</v>
      </c>
      <c r="G61" s="93" t="s">
        <v>22</v>
      </c>
      <c r="H61" s="86" t="str">
        <f>'Moors League'!P52</f>
        <v>1.21.23</v>
      </c>
      <c r="I61" s="105">
        <f>'Moors League'!Q52</f>
        <v>3</v>
      </c>
    </row>
    <row r="62" spans="1:9" s="42" customFormat="1" ht="21.75" customHeight="1">
      <c r="A62" s="179">
        <v>45</v>
      </c>
      <c r="B62" s="203" t="s">
        <v>102</v>
      </c>
      <c r="C62" s="203" t="s">
        <v>118</v>
      </c>
      <c r="D62" s="159" t="s">
        <v>273</v>
      </c>
      <c r="E62" s="86">
        <f>'Moors League'!P53</f>
        <v>30.12</v>
      </c>
      <c r="F62" s="210"/>
      <c r="G62" s="47"/>
      <c r="H62" s="72"/>
      <c r="I62" s="105">
        <f>'Moors League'!Q53</f>
        <v>4</v>
      </c>
    </row>
    <row r="63" spans="1:9" s="42" customFormat="1" ht="21.75" customHeight="1">
      <c r="A63" s="179">
        <v>46</v>
      </c>
      <c r="B63" s="203" t="s">
        <v>104</v>
      </c>
      <c r="C63" s="203" t="s">
        <v>118</v>
      </c>
      <c r="D63" s="159" t="s">
        <v>213</v>
      </c>
      <c r="E63" s="86">
        <f>'Moors League'!P54</f>
        <v>34</v>
      </c>
      <c r="F63" s="210"/>
      <c r="G63" s="47"/>
      <c r="H63" s="72"/>
      <c r="I63" s="105">
        <f>'Moors League'!Q54</f>
        <v>2</v>
      </c>
    </row>
    <row r="64" spans="1:9" s="42" customFormat="1" ht="21.75" customHeight="1">
      <c r="A64" s="179">
        <v>47</v>
      </c>
      <c r="B64" s="203" t="s">
        <v>99</v>
      </c>
      <c r="C64" s="203" t="s">
        <v>119</v>
      </c>
      <c r="D64" s="159" t="s">
        <v>271</v>
      </c>
      <c r="E64" s="86">
        <f>'Moors League'!P55</f>
        <v>25.19</v>
      </c>
      <c r="F64" s="205"/>
      <c r="G64" s="47"/>
      <c r="H64" s="72"/>
      <c r="I64" s="105">
        <f>'Moors League'!Q55</f>
        <v>1</v>
      </c>
    </row>
    <row r="65" spans="1:9" s="42" customFormat="1" ht="21.75" customHeight="1">
      <c r="A65" s="179">
        <v>48</v>
      </c>
      <c r="B65" s="203" t="s">
        <v>101</v>
      </c>
      <c r="C65" s="203" t="s">
        <v>119</v>
      </c>
      <c r="D65" s="159" t="s">
        <v>281</v>
      </c>
      <c r="E65" s="86">
        <f>'Moors League'!P56</f>
        <v>34.02</v>
      </c>
      <c r="F65" s="210"/>
      <c r="G65" s="47"/>
      <c r="H65" s="72"/>
      <c r="I65" s="105">
        <f>'Moors League'!Q56</f>
        <v>1</v>
      </c>
    </row>
    <row r="66" spans="1:9" s="42" customFormat="1" ht="21.75" customHeight="1">
      <c r="A66" s="179">
        <v>49</v>
      </c>
      <c r="B66" s="203" t="s">
        <v>96</v>
      </c>
      <c r="C66" s="203" t="s">
        <v>120</v>
      </c>
      <c r="D66" s="159" t="s">
        <v>274</v>
      </c>
      <c r="E66" s="86">
        <f>'Moors League'!P57</f>
        <v>38.91</v>
      </c>
      <c r="F66" s="210"/>
      <c r="G66" s="47"/>
      <c r="H66" s="72"/>
      <c r="I66" s="105">
        <f>'Moors League'!Q57</f>
        <v>3</v>
      </c>
    </row>
    <row r="67" spans="1:9" s="42" customFormat="1" ht="21.75" customHeight="1">
      <c r="A67" s="179">
        <v>50</v>
      </c>
      <c r="B67" s="203" t="s">
        <v>98</v>
      </c>
      <c r="C67" s="203" t="s">
        <v>120</v>
      </c>
      <c r="D67" s="159" t="s">
        <v>277</v>
      </c>
      <c r="E67" s="86">
        <f>'Moors League'!P58</f>
        <v>31.97</v>
      </c>
      <c r="F67" s="210"/>
      <c r="G67" s="47"/>
      <c r="H67" s="72"/>
      <c r="I67" s="105">
        <f>'Moors League'!Q58</f>
        <v>4</v>
      </c>
    </row>
    <row r="68" spans="1:9" s="42" customFormat="1" ht="21.75" customHeight="1">
      <c r="A68" s="179">
        <v>51</v>
      </c>
      <c r="B68" s="203" t="s">
        <v>93</v>
      </c>
      <c r="C68" s="203" t="s">
        <v>107</v>
      </c>
      <c r="D68" s="159" t="s">
        <v>221</v>
      </c>
      <c r="E68" s="86">
        <f>'Moors League'!P59</f>
        <v>47.15</v>
      </c>
      <c r="F68" s="210"/>
      <c r="G68" s="47"/>
      <c r="H68" s="72"/>
      <c r="I68" s="105">
        <f>'Moors League'!Q59</f>
        <v>4</v>
      </c>
    </row>
    <row r="69" spans="1:9" s="42" customFormat="1" ht="21.75" customHeight="1">
      <c r="A69" s="179">
        <v>52</v>
      </c>
      <c r="B69" s="203" t="s">
        <v>95</v>
      </c>
      <c r="C69" s="203" t="s">
        <v>107</v>
      </c>
      <c r="D69" s="159" t="s">
        <v>275</v>
      </c>
      <c r="E69" s="86">
        <f>'Moors League'!P60</f>
        <v>46.23</v>
      </c>
      <c r="F69" s="320"/>
      <c r="G69" s="321"/>
      <c r="H69" s="322"/>
      <c r="I69" s="105">
        <f>'Moors League'!Q60</f>
        <v>4</v>
      </c>
    </row>
    <row r="70" spans="1:9" s="42" customFormat="1" ht="21.75" customHeight="1">
      <c r="A70" s="179">
        <v>53</v>
      </c>
      <c r="B70" s="203" t="s">
        <v>90</v>
      </c>
      <c r="C70" s="203" t="s">
        <v>110</v>
      </c>
      <c r="D70" s="159" t="s">
        <v>227</v>
      </c>
      <c r="E70" s="86">
        <f>'Moors League'!P61</f>
        <v>31.95</v>
      </c>
      <c r="F70" s="210"/>
      <c r="G70" s="47"/>
      <c r="H70" s="72"/>
      <c r="I70" s="105">
        <f>'Moors League'!Q61</f>
        <v>3</v>
      </c>
    </row>
    <row r="71" spans="1:9" s="42" customFormat="1" ht="21.75" customHeight="1">
      <c r="A71" s="179">
        <v>54</v>
      </c>
      <c r="B71" s="203" t="s">
        <v>92</v>
      </c>
      <c r="C71" s="203" t="s">
        <v>110</v>
      </c>
      <c r="D71" s="159" t="s">
        <v>278</v>
      </c>
      <c r="E71" s="86">
        <f>'Moors League'!P62</f>
        <v>25.91</v>
      </c>
      <c r="F71" s="210"/>
      <c r="G71" s="47"/>
      <c r="H71" s="72"/>
      <c r="I71" s="105">
        <f>'Moors League'!Q62</f>
        <v>3</v>
      </c>
    </row>
    <row r="72" spans="1:9" s="42" customFormat="1" ht="21.75" customHeight="1">
      <c r="A72" s="179">
        <v>55</v>
      </c>
      <c r="B72" s="203" t="s">
        <v>102</v>
      </c>
      <c r="C72" s="203" t="s">
        <v>106</v>
      </c>
      <c r="D72" s="159" t="s">
        <v>220</v>
      </c>
      <c r="E72" s="211"/>
      <c r="F72" s="156" t="s">
        <v>222</v>
      </c>
      <c r="G72" s="212"/>
      <c r="H72" s="73"/>
      <c r="I72" s="81"/>
    </row>
    <row r="73" spans="1:9" s="42" customFormat="1" ht="21.75" customHeight="1">
      <c r="A73" s="179"/>
      <c r="B73" s="204"/>
      <c r="C73" s="204"/>
      <c r="D73" s="159" t="s">
        <v>283</v>
      </c>
      <c r="E73" s="211"/>
      <c r="F73" s="156" t="s">
        <v>273</v>
      </c>
      <c r="G73" s="187"/>
      <c r="H73" s="86">
        <f>'Moors League'!P63</f>
        <v>59.1</v>
      </c>
      <c r="I73" s="105">
        <f>'Moors League'!Q63</f>
        <v>4</v>
      </c>
    </row>
    <row r="74" spans="1:9" s="42" customFormat="1" ht="21.75" customHeight="1">
      <c r="A74" s="179">
        <v>56</v>
      </c>
      <c r="B74" s="203" t="s">
        <v>104</v>
      </c>
      <c r="C74" s="203" t="s">
        <v>106</v>
      </c>
      <c r="D74" s="159" t="s">
        <v>213</v>
      </c>
      <c r="E74" s="89"/>
      <c r="F74" s="156" t="s">
        <v>225</v>
      </c>
      <c r="G74" s="212"/>
      <c r="H74" s="72"/>
      <c r="I74" s="80"/>
    </row>
    <row r="75" spans="1:9" s="42" customFormat="1" ht="21.75" customHeight="1">
      <c r="A75" s="179"/>
      <c r="B75" s="204"/>
      <c r="C75" s="204"/>
      <c r="D75" s="159" t="s">
        <v>284</v>
      </c>
      <c r="E75" s="89"/>
      <c r="F75" s="156" t="s">
        <v>276</v>
      </c>
      <c r="G75" s="212"/>
      <c r="H75" s="86" t="str">
        <f>'Moors League'!P64</f>
        <v>1.05.15</v>
      </c>
      <c r="I75" s="105">
        <f>'Moors League'!Q64</f>
        <v>2</v>
      </c>
    </row>
    <row r="76" spans="1:9" s="42" customFormat="1" ht="21.75" customHeight="1">
      <c r="A76" s="179">
        <v>57</v>
      </c>
      <c r="B76" s="203" t="s">
        <v>111</v>
      </c>
      <c r="C76" s="203" t="s">
        <v>105</v>
      </c>
      <c r="D76" s="158" t="s">
        <v>285</v>
      </c>
      <c r="E76" s="89" t="s">
        <v>19</v>
      </c>
      <c r="F76" s="160" t="s">
        <v>280</v>
      </c>
      <c r="G76" s="187" t="s">
        <v>20</v>
      </c>
      <c r="H76" s="73"/>
      <c r="I76" s="81"/>
    </row>
    <row r="77" spans="1:9" s="42" customFormat="1" ht="21.75" customHeight="1">
      <c r="A77" s="179"/>
      <c r="B77" s="204"/>
      <c r="C77" s="204"/>
      <c r="D77" s="160" t="s">
        <v>271</v>
      </c>
      <c r="E77" s="89" t="s">
        <v>21</v>
      </c>
      <c r="F77" s="160" t="s">
        <v>279</v>
      </c>
      <c r="G77" s="187" t="s">
        <v>22</v>
      </c>
      <c r="H77" s="86" t="str">
        <f>'Moors League'!P65</f>
        <v>1.49.85</v>
      </c>
      <c r="I77" s="105">
        <f>'Moors League'!Q65</f>
        <v>2</v>
      </c>
    </row>
    <row r="78" spans="1:9" s="42" customFormat="1" ht="21.75" customHeight="1">
      <c r="A78" s="179">
        <v>58</v>
      </c>
      <c r="B78" s="203" t="s">
        <v>112</v>
      </c>
      <c r="C78" s="203" t="s">
        <v>105</v>
      </c>
      <c r="D78" s="158" t="s">
        <v>282</v>
      </c>
      <c r="E78" s="89" t="s">
        <v>19</v>
      </c>
      <c r="F78" s="160" t="s">
        <v>289</v>
      </c>
      <c r="G78" s="187" t="s">
        <v>20</v>
      </c>
      <c r="H78" s="73"/>
      <c r="I78" s="81"/>
    </row>
    <row r="79" spans="1:9" s="42" customFormat="1" ht="21.75" customHeight="1">
      <c r="A79" s="179"/>
      <c r="B79" s="204"/>
      <c r="C79" s="204"/>
      <c r="D79" s="158" t="s">
        <v>281</v>
      </c>
      <c r="E79" s="89" t="s">
        <v>21</v>
      </c>
      <c r="F79" s="160" t="s">
        <v>272</v>
      </c>
      <c r="G79" s="187" t="s">
        <v>22</v>
      </c>
      <c r="H79" s="86" t="str">
        <f>'Moors League'!P66</f>
        <v>DSQ</v>
      </c>
      <c r="I79" s="105">
        <f>'Moors League'!Q66</f>
        <v>0</v>
      </c>
    </row>
    <row r="80" spans="1:9" s="42" customFormat="1" ht="21.75" customHeight="1">
      <c r="A80" s="179">
        <v>59</v>
      </c>
      <c r="B80" s="203" t="s">
        <v>121</v>
      </c>
      <c r="C80" s="203" t="s">
        <v>122</v>
      </c>
      <c r="D80" s="159" t="s">
        <v>220</v>
      </c>
      <c r="E80" s="89"/>
      <c r="F80" s="156" t="s">
        <v>274</v>
      </c>
      <c r="G80" s="187"/>
      <c r="H80" s="72"/>
      <c r="I80" s="80"/>
    </row>
    <row r="81" spans="1:9" s="42" customFormat="1" ht="21.75" customHeight="1">
      <c r="A81" s="179"/>
      <c r="B81" s="204"/>
      <c r="C81" s="204"/>
      <c r="D81" s="159" t="s">
        <v>214</v>
      </c>
      <c r="E81" s="89"/>
      <c r="F81" s="156" t="s">
        <v>227</v>
      </c>
      <c r="G81" s="187"/>
      <c r="H81" s="86" t="str">
        <f>'Moors League'!P67</f>
        <v>1.00.62</v>
      </c>
      <c r="I81" s="105">
        <f>'Moors League'!Q67</f>
        <v>2</v>
      </c>
    </row>
    <row r="82" spans="1:9" s="42" customFormat="1" ht="21.75" customHeight="1">
      <c r="A82" s="179">
        <v>60</v>
      </c>
      <c r="B82" s="203" t="s">
        <v>114</v>
      </c>
      <c r="C82" s="203" t="s">
        <v>122</v>
      </c>
      <c r="D82" s="159" t="s">
        <v>286</v>
      </c>
      <c r="E82" s="89"/>
      <c r="F82" s="156" t="s">
        <v>217</v>
      </c>
      <c r="G82" s="212"/>
      <c r="H82" s="72"/>
      <c r="I82" s="80"/>
    </row>
    <row r="83" spans="1:9" s="42" customFormat="1" ht="21.75" customHeight="1">
      <c r="A83" s="179"/>
      <c r="B83" s="204"/>
      <c r="C83" s="204"/>
      <c r="D83" s="159" t="s">
        <v>223</v>
      </c>
      <c r="E83" s="89"/>
      <c r="F83" s="156" t="s">
        <v>277</v>
      </c>
      <c r="G83" s="212"/>
      <c r="H83" s="86">
        <f>'Moors League'!P68</f>
        <v>54.04</v>
      </c>
      <c r="I83" s="105">
        <f>'Moors League'!Q68</f>
        <v>4</v>
      </c>
    </row>
    <row r="84" spans="1:9" s="42" customFormat="1" ht="21.75" customHeight="1">
      <c r="A84" s="179">
        <v>61</v>
      </c>
      <c r="B84" s="203" t="s">
        <v>123</v>
      </c>
      <c r="C84" s="203" t="s">
        <v>124</v>
      </c>
      <c r="D84" s="156" t="s">
        <v>279</v>
      </c>
      <c r="E84" s="89"/>
      <c r="F84" s="156" t="s">
        <v>272</v>
      </c>
      <c r="G84" s="187"/>
      <c r="H84" s="72"/>
      <c r="I84" s="80"/>
    </row>
    <row r="85" spans="1:9" s="42" customFormat="1" ht="21.75" customHeight="1">
      <c r="A85" s="179"/>
      <c r="B85" s="204"/>
      <c r="C85" s="204"/>
      <c r="D85" s="156" t="s">
        <v>212</v>
      </c>
      <c r="E85" s="89"/>
      <c r="F85" s="156" t="s">
        <v>287</v>
      </c>
      <c r="G85" s="212"/>
      <c r="H85" s="72"/>
      <c r="I85" s="80"/>
    </row>
    <row r="86" spans="1:9" s="42" customFormat="1" ht="21.75" customHeight="1">
      <c r="A86" s="179"/>
      <c r="B86" s="204"/>
      <c r="C86" s="204"/>
      <c r="D86" s="156" t="s">
        <v>273</v>
      </c>
      <c r="E86" s="89"/>
      <c r="F86" s="156" t="s">
        <v>276</v>
      </c>
      <c r="G86" s="187"/>
      <c r="H86" s="72"/>
      <c r="I86" s="80"/>
    </row>
    <row r="87" spans="1:9" s="42" customFormat="1" ht="21.75" customHeight="1">
      <c r="A87" s="179" t="s">
        <v>23</v>
      </c>
      <c r="B87" s="204"/>
      <c r="C87" s="204"/>
      <c r="D87" s="156" t="s">
        <v>227</v>
      </c>
      <c r="E87" s="89"/>
      <c r="F87" s="156" t="s">
        <v>223</v>
      </c>
      <c r="G87" s="212"/>
      <c r="H87" s="72"/>
      <c r="I87" s="80"/>
    </row>
    <row r="88" spans="1:9" s="42" customFormat="1" ht="21.75" customHeight="1" thickBot="1">
      <c r="A88" s="179"/>
      <c r="B88" s="204"/>
      <c r="C88" s="204"/>
      <c r="D88" s="156" t="s">
        <v>216</v>
      </c>
      <c r="E88" s="89"/>
      <c r="F88" s="156" t="s">
        <v>278</v>
      </c>
      <c r="G88" s="215"/>
      <c r="H88" s="104" t="str">
        <f>'Moors League'!P69</f>
        <v>2.39.49</v>
      </c>
      <c r="I88" s="110">
        <f>'Moors League'!Q69</f>
        <v>2</v>
      </c>
    </row>
    <row r="89" spans="5:9" ht="24.75" customHeight="1" thickBot="1">
      <c r="E89" s="214"/>
      <c r="F89" s="170"/>
      <c r="G89" s="308" t="s">
        <v>81</v>
      </c>
      <c r="H89" s="317"/>
      <c r="I89" s="78">
        <f>SUM(I4:I88)</f>
        <v>175</v>
      </c>
    </row>
  </sheetData>
  <sheetProtection/>
  <protectedRanges>
    <protectedRange sqref="F14:F21" name="Range1"/>
  </protectedRanges>
  <mergeCells count="5">
    <mergeCell ref="A1:D1"/>
    <mergeCell ref="A2:B2"/>
    <mergeCell ref="G89:H89"/>
    <mergeCell ref="H36:I36"/>
    <mergeCell ref="F69:H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28">
      <selection activeCell="J29" sqref="J29"/>
    </sheetView>
  </sheetViews>
  <sheetFormatPr defaultColWidth="9.140625" defaultRowHeight="12.75"/>
  <cols>
    <col min="1" max="1" width="3.7109375" style="44" customWidth="1"/>
    <col min="2" max="2" width="8.28125" style="0" customWidth="1"/>
    <col min="3" max="3" width="12.140625" style="0" customWidth="1"/>
    <col min="4" max="4" width="16.140625" style="45" customWidth="1"/>
    <col min="5" max="5" width="0.85546875" style="46" customWidth="1"/>
    <col min="6" max="6" width="4.28125" style="44" customWidth="1"/>
    <col min="7" max="7" width="5.140625" style="44" customWidth="1"/>
    <col min="8" max="8" width="3.421875" style="44" customWidth="1"/>
    <col min="9" max="9" width="18.00390625" style="0" customWidth="1"/>
    <col min="11" max="11" width="20.8515625" style="0" customWidth="1"/>
    <col min="14" max="14" width="22.421875" style="44" customWidth="1"/>
    <col min="15" max="15" width="21.140625" style="44" customWidth="1"/>
    <col min="16" max="16" width="21.57421875" style="44" customWidth="1"/>
    <col min="17" max="17" width="23.7109375" style="44" customWidth="1"/>
    <col min="18" max="18" width="14.7109375" style="0" customWidth="1"/>
  </cols>
  <sheetData>
    <row r="1" spans="1:17" ht="29.25" customHeight="1" thickBot="1">
      <c r="A1" s="152" t="s">
        <v>17</v>
      </c>
      <c r="B1" s="153"/>
      <c r="C1" s="153"/>
      <c r="I1" s="140" t="s">
        <v>129</v>
      </c>
      <c r="N1" s="324" t="s">
        <v>174</v>
      </c>
      <c r="O1" s="325"/>
      <c r="P1" s="325"/>
      <c r="Q1" s="326"/>
    </row>
    <row r="2" spans="1:17" s="34" customFormat="1" ht="18.75">
      <c r="A2" s="323" t="s">
        <v>125</v>
      </c>
      <c r="B2" s="323"/>
      <c r="C2" s="96" t="str">
        <f>'Moors League'!C3</f>
        <v>Saltburn Leisure Centre</v>
      </c>
      <c r="D2" s="96"/>
      <c r="E2" s="34" t="s">
        <v>18</v>
      </c>
      <c r="F2" s="145" t="str">
        <f>'Moors League'!L3</f>
        <v>24th January 2015</v>
      </c>
      <c r="G2" s="139"/>
      <c r="H2" s="139"/>
      <c r="N2" s="147" t="str">
        <f>'Lane 1 Team Sheet'!F1</f>
        <v>Saltburn &amp; Marske</v>
      </c>
      <c r="O2" s="148" t="str">
        <f>'Lane 2 Team Sheet'!F1</f>
        <v>Northallerton</v>
      </c>
      <c r="P2" s="148" t="str">
        <f>'Lane 3 Team Sheet'!F1</f>
        <v>Eston</v>
      </c>
      <c r="Q2" s="149" t="str">
        <f>'Lane 4 Team Sheet'!F1</f>
        <v>Stokesley</v>
      </c>
    </row>
    <row r="3" spans="1:17" s="36" customFormat="1" ht="12.75">
      <c r="A3" s="35"/>
      <c r="E3" s="37"/>
      <c r="F3" s="35"/>
      <c r="G3" s="35"/>
      <c r="H3" s="35"/>
      <c r="J3" s="155" t="s">
        <v>176</v>
      </c>
      <c r="K3" s="154">
        <v>42005</v>
      </c>
      <c r="N3" s="150" t="s">
        <v>2</v>
      </c>
      <c r="O3" s="146" t="s">
        <v>3</v>
      </c>
      <c r="P3" s="146" t="s">
        <v>4</v>
      </c>
      <c r="Q3" s="151" t="s">
        <v>5</v>
      </c>
    </row>
    <row r="4" spans="1:17" s="133" customFormat="1" ht="21.75" customHeight="1">
      <c r="A4" s="225">
        <v>1</v>
      </c>
      <c r="B4" s="226" t="s">
        <v>130</v>
      </c>
      <c r="C4" s="227" t="s">
        <v>131</v>
      </c>
      <c r="D4" s="228" t="s">
        <v>132</v>
      </c>
      <c r="E4" s="229"/>
      <c r="F4" s="230">
        <v>8</v>
      </c>
      <c r="G4" s="231">
        <v>2</v>
      </c>
      <c r="H4" s="232">
        <v>14</v>
      </c>
      <c r="I4" s="229" t="s">
        <v>182</v>
      </c>
      <c r="J4" s="233">
        <v>31.23</v>
      </c>
      <c r="K4" s="234" t="s">
        <v>188</v>
      </c>
      <c r="N4" s="146" t="str">
        <f>IF(J4&gt;'Moors League'!D9,'Lane 1 Team Sheet'!D4,"X")</f>
        <v>X</v>
      </c>
      <c r="O4" s="146" t="str">
        <f>IF(J4&gt;'Moors League'!H9,'Lane 2 Team Sheet'!D4,"X")</f>
        <v>X</v>
      </c>
      <c r="P4" s="146" t="str">
        <f>IF(J4&gt;'Moors League'!L9,'Lane 3 Team Sheet'!D4,"X")</f>
        <v>X</v>
      </c>
      <c r="Q4" s="151" t="str">
        <f>IF(J4&gt;'Moors League'!P9,'Lane 4 Team Sheet'!D4,"X")</f>
        <v>X</v>
      </c>
    </row>
    <row r="5" spans="1:17" s="133" customFormat="1" ht="21.75" customHeight="1">
      <c r="A5" s="235">
        <v>2</v>
      </c>
      <c r="B5" s="236" t="s">
        <v>134</v>
      </c>
      <c r="C5" s="237" t="s">
        <v>131</v>
      </c>
      <c r="D5" s="238" t="s">
        <v>132</v>
      </c>
      <c r="E5" s="239"/>
      <c r="F5" s="240">
        <v>2</v>
      </c>
      <c r="G5" s="241">
        <v>7</v>
      </c>
      <c r="H5" s="242">
        <v>11</v>
      </c>
      <c r="I5" s="243" t="s">
        <v>180</v>
      </c>
      <c r="J5" s="244">
        <v>28.16</v>
      </c>
      <c r="K5" s="245" t="s">
        <v>184</v>
      </c>
      <c r="N5" s="146" t="str">
        <f>IF(J5&gt;'Moors League'!D10,'Lane 1 Team Sheet'!D5,"X")</f>
        <v>X</v>
      </c>
      <c r="O5" s="146" t="str">
        <f>IF(J5&gt;'Moors League'!H10,'Lane 2 Team Sheet'!D5,"X")</f>
        <v>X</v>
      </c>
      <c r="P5" s="146" t="str">
        <f>IF(J5&gt;'Moors League'!L10,'Lane 3 Team Sheet'!D5,"X")</f>
        <v>X</v>
      </c>
      <c r="Q5" s="151" t="str">
        <f>IF(J5&gt;'Moors League'!P10,'Lane 4 Team Sheet'!D5,"X")</f>
        <v>X</v>
      </c>
    </row>
    <row r="6" spans="1:17" s="133" customFormat="1" ht="21.75" customHeight="1">
      <c r="A6" s="246">
        <v>3</v>
      </c>
      <c r="B6" s="247" t="s">
        <v>130</v>
      </c>
      <c r="C6" s="248" t="s">
        <v>137</v>
      </c>
      <c r="D6" s="249" t="s">
        <v>138</v>
      </c>
      <c r="E6" s="243"/>
      <c r="F6" s="240">
        <v>30</v>
      </c>
      <c r="G6" s="241">
        <v>5</v>
      </c>
      <c r="H6" s="242">
        <v>14</v>
      </c>
      <c r="I6" s="243" t="s">
        <v>185</v>
      </c>
      <c r="J6" s="244">
        <v>34.25</v>
      </c>
      <c r="K6" s="245" t="s">
        <v>191</v>
      </c>
      <c r="N6" s="146" t="str">
        <f>IF(J6&gt;'Moors League'!D11,'Lane 1 Team Sheet'!D6,"X")</f>
        <v>X</v>
      </c>
      <c r="O6" s="146" t="str">
        <f>IF(J6&gt;'Moors League'!H11,'Lane 2 Team Sheet'!D6,"X")</f>
        <v>X</v>
      </c>
      <c r="P6" s="146" t="str">
        <f>IF(J6&gt;'Moors League'!L11,'Lane 3 Team Sheet'!D6,"X")</f>
        <v>X</v>
      </c>
      <c r="Q6" s="151" t="str">
        <f>IF(J6&gt;'Moors League'!P11,'Lane 4 Team Sheet'!D6,"X")</f>
        <v>X</v>
      </c>
    </row>
    <row r="7" spans="1:17" s="133" customFormat="1" ht="21.75" customHeight="1">
      <c r="A7" s="246">
        <v>4</v>
      </c>
      <c r="B7" s="247" t="s">
        <v>134</v>
      </c>
      <c r="C7" s="248" t="s">
        <v>137</v>
      </c>
      <c r="D7" s="249" t="s">
        <v>138</v>
      </c>
      <c r="E7" s="243"/>
      <c r="F7" s="240">
        <v>5</v>
      </c>
      <c r="G7" s="241">
        <v>4</v>
      </c>
      <c r="H7" s="242">
        <v>3</v>
      </c>
      <c r="I7" s="243" t="s">
        <v>135</v>
      </c>
      <c r="J7" s="244">
        <v>32.93</v>
      </c>
      <c r="K7" s="245" t="s">
        <v>141</v>
      </c>
      <c r="N7" s="146" t="str">
        <f>IF(J7&gt;'Moors League'!D12,'Lane 1 Team Sheet'!D7,"X")</f>
        <v>X</v>
      </c>
      <c r="O7" s="146" t="str">
        <f>IF(J7&gt;'Moors League'!H12,'Lane 2 Team Sheet'!D7,"X")</f>
        <v>X</v>
      </c>
      <c r="P7" s="146" t="str">
        <f>IF(J7&gt;'Moors League'!L12,'Lane 3 Team Sheet'!D7,"X")</f>
        <v>X</v>
      </c>
      <c r="Q7" s="151" t="str">
        <f>IF(J7&gt;'Moors League'!P12,'Lane 4 Team Sheet'!D7,"X")</f>
        <v>X</v>
      </c>
    </row>
    <row r="8" spans="1:17" s="133" customFormat="1" ht="21.75" customHeight="1">
      <c r="A8" s="246">
        <v>5</v>
      </c>
      <c r="B8" s="247" t="s">
        <v>130</v>
      </c>
      <c r="C8" s="248" t="s">
        <v>142</v>
      </c>
      <c r="D8" s="249" t="s">
        <v>143</v>
      </c>
      <c r="E8" s="243"/>
      <c r="F8" s="240">
        <v>29</v>
      </c>
      <c r="G8" s="241">
        <v>6</v>
      </c>
      <c r="H8" s="242">
        <v>13</v>
      </c>
      <c r="I8" s="243" t="s">
        <v>182</v>
      </c>
      <c r="J8" s="244">
        <v>35.49</v>
      </c>
      <c r="K8" s="245" t="s">
        <v>188</v>
      </c>
      <c r="N8" s="146" t="str">
        <f>IF(J8&gt;'Moors League'!D13,'Lane 1 Team Sheet'!D8,"X")</f>
        <v>X</v>
      </c>
      <c r="O8" s="146" t="str">
        <f>IF(J8&gt;'Moors League'!H13,'Lane 2 Team Sheet'!D8,"X")</f>
        <v>X</v>
      </c>
      <c r="P8" s="146" t="str">
        <f>IF(J8&gt;'Moors League'!L13,'Lane 3 Team Sheet'!D8,"X")</f>
        <v>X</v>
      </c>
      <c r="Q8" s="151" t="str">
        <f>IF(J8&gt;'Moors League'!P13,'Lane 4 Team Sheet'!D8,"X")</f>
        <v>X</v>
      </c>
    </row>
    <row r="9" spans="1:17" s="133" customFormat="1" ht="21.75" customHeight="1">
      <c r="A9" s="246">
        <v>6</v>
      </c>
      <c r="B9" s="247" t="s">
        <v>134</v>
      </c>
      <c r="C9" s="248" t="s">
        <v>142</v>
      </c>
      <c r="D9" s="249" t="s">
        <v>143</v>
      </c>
      <c r="E9" s="243"/>
      <c r="F9" s="240">
        <v>13</v>
      </c>
      <c r="G9" s="241">
        <v>10</v>
      </c>
      <c r="H9" s="242">
        <v>7</v>
      </c>
      <c r="I9" s="243" t="s">
        <v>135</v>
      </c>
      <c r="J9" s="244">
        <v>32.78</v>
      </c>
      <c r="K9" s="245" t="s">
        <v>136</v>
      </c>
      <c r="N9" s="146" t="str">
        <f>IF(J9&gt;'Moors League'!D14,'Lane 1 Team Sheet'!D9,"X")</f>
        <v>X</v>
      </c>
      <c r="O9" s="146" t="str">
        <f>IF(J9&gt;'Moors League'!H14,'Lane 2 Team Sheet'!D9,"X")</f>
        <v>X</v>
      </c>
      <c r="P9" s="146" t="str">
        <f>IF(J9&gt;'Moors League'!L14,'Lane 3 Team Sheet'!D9,"X")</f>
        <v>X</v>
      </c>
      <c r="Q9" s="151" t="str">
        <f>IF(J9&gt;'Moors League'!P14,'Lane 4 Team Sheet'!D9,"X")</f>
        <v>X</v>
      </c>
    </row>
    <row r="10" spans="1:17" s="133" customFormat="1" ht="21.75" customHeight="1">
      <c r="A10" s="246">
        <v>7</v>
      </c>
      <c r="B10" s="247" t="s">
        <v>130</v>
      </c>
      <c r="C10" s="248" t="s">
        <v>146</v>
      </c>
      <c r="D10" s="249" t="s">
        <v>147</v>
      </c>
      <c r="E10" s="243"/>
      <c r="F10" s="240">
        <v>21</v>
      </c>
      <c r="G10" s="241">
        <v>6</v>
      </c>
      <c r="H10" s="242">
        <v>8</v>
      </c>
      <c r="I10" s="243" t="s">
        <v>139</v>
      </c>
      <c r="J10" s="244">
        <v>14.87</v>
      </c>
      <c r="K10" s="245" t="s">
        <v>140</v>
      </c>
      <c r="N10" s="146" t="str">
        <f>IF(J10&gt;'Moors League'!D15,'Lane 1 Team Sheet'!D10,"X")</f>
        <v>X</v>
      </c>
      <c r="O10" s="146" t="str">
        <f>IF(J10&gt;'Moors League'!H15,'Lane 2 Team Sheet'!D10,"X")</f>
        <v>X</v>
      </c>
      <c r="P10" s="146" t="str">
        <f>IF(J10&gt;'Moors League'!L15,'Lane 3 Team Sheet'!D10,"X")</f>
        <v>X</v>
      </c>
      <c r="Q10" s="151" t="str">
        <f>IF(J10&gt;'Moors League'!P15,'Lane 4 Team Sheet'!D10,"X")</f>
        <v>X</v>
      </c>
    </row>
    <row r="11" spans="1:17" s="133" customFormat="1" ht="21.75" customHeight="1">
      <c r="A11" s="246">
        <v>8</v>
      </c>
      <c r="B11" s="247" t="s">
        <v>134</v>
      </c>
      <c r="C11" s="248" t="s">
        <v>146</v>
      </c>
      <c r="D11" s="249" t="s">
        <v>147</v>
      </c>
      <c r="E11" s="243"/>
      <c r="F11" s="240">
        <v>15</v>
      </c>
      <c r="G11" s="241">
        <v>5</v>
      </c>
      <c r="H11" s="242">
        <v>10</v>
      </c>
      <c r="I11" s="243" t="s">
        <v>149</v>
      </c>
      <c r="J11" s="244">
        <v>14.91</v>
      </c>
      <c r="K11" s="245" t="s">
        <v>178</v>
      </c>
      <c r="N11" s="146" t="str">
        <f>IF(J11&gt;'Moors League'!D16,'Lane 1 Team Sheet'!D11,"X")</f>
        <v>X</v>
      </c>
      <c r="O11" s="146" t="str">
        <f>IF(J11&gt;'Moors League'!H16,'Lane 2 Team Sheet'!D11,"X")</f>
        <v>X</v>
      </c>
      <c r="P11" s="146" t="str">
        <f>IF(J11&gt;'Moors League'!L16,'Lane 3 Team Sheet'!D11,"X")</f>
        <v>X</v>
      </c>
      <c r="Q11" s="151" t="str">
        <f>IF(J11&gt;'Moors League'!P16,'Lane 4 Team Sheet'!D11,"X")</f>
        <v>X</v>
      </c>
    </row>
    <row r="12" spans="1:17" s="133" customFormat="1" ht="21.75" customHeight="1">
      <c r="A12" s="246">
        <v>9</v>
      </c>
      <c r="B12" s="247" t="s">
        <v>130</v>
      </c>
      <c r="C12" s="248" t="s">
        <v>148</v>
      </c>
      <c r="D12" s="249" t="s">
        <v>132</v>
      </c>
      <c r="E12" s="243"/>
      <c r="F12" s="240">
        <v>21</v>
      </c>
      <c r="G12" s="241">
        <v>5</v>
      </c>
      <c r="H12" s="242">
        <v>11</v>
      </c>
      <c r="I12" s="243" t="s">
        <v>135</v>
      </c>
      <c r="J12" s="244">
        <v>32.85</v>
      </c>
      <c r="K12" s="245" t="s">
        <v>158</v>
      </c>
      <c r="N12" s="146" t="str">
        <f>IF(J12&gt;'Moors League'!D17,'Lane 1 Team Sheet'!D12,"X")</f>
        <v>X</v>
      </c>
      <c r="O12" s="146" t="str">
        <f>IF(J12&gt;'Moors League'!H17,'Lane 2 Team Sheet'!D12,"X")</f>
        <v>X</v>
      </c>
      <c r="P12" s="146" t="str">
        <f>IF(J12&gt;'Moors League'!L17,'Lane 3 Team Sheet'!D12,"X")</f>
        <v>X</v>
      </c>
      <c r="Q12" s="151" t="str">
        <f>IF(J12&gt;'Moors League'!P17,'Lane 4 Team Sheet'!D12,"X")</f>
        <v>X</v>
      </c>
    </row>
    <row r="13" spans="1:17" s="133" customFormat="1" ht="21.75" customHeight="1">
      <c r="A13" s="246">
        <v>10</v>
      </c>
      <c r="B13" s="247" t="s">
        <v>134</v>
      </c>
      <c r="C13" s="248" t="s">
        <v>148</v>
      </c>
      <c r="D13" s="249" t="s">
        <v>132</v>
      </c>
      <c r="E13" s="243"/>
      <c r="F13" s="240">
        <v>29</v>
      </c>
      <c r="G13" s="241">
        <v>10</v>
      </c>
      <c r="H13" s="242">
        <v>5</v>
      </c>
      <c r="I13" s="243" t="s">
        <v>135</v>
      </c>
      <c r="J13" s="244">
        <v>30.9</v>
      </c>
      <c r="K13" s="245" t="s">
        <v>136</v>
      </c>
      <c r="N13" s="146" t="str">
        <f>IF(J13&gt;'Moors League'!D18,'Lane 1 Team Sheet'!D13,"X")</f>
        <v>X</v>
      </c>
      <c r="O13" s="146" t="str">
        <f>IF(J13&gt;'Moors League'!H18,'Lane 2 Team Sheet'!D13,"X")</f>
        <v>X</v>
      </c>
      <c r="P13" s="146" t="str">
        <f>IF(J13&gt;'Moors League'!L18,'Lane 3 Team Sheet'!D13,"X")</f>
        <v>X</v>
      </c>
      <c r="Q13" s="151" t="str">
        <f>IF(J13&gt;'Moors League'!P18,'Lane 4 Team Sheet'!D13,"X")</f>
        <v>X</v>
      </c>
    </row>
    <row r="14" spans="1:17" s="133" customFormat="1" ht="21.75" customHeight="1">
      <c r="A14" s="246">
        <v>11</v>
      </c>
      <c r="B14" s="247" t="s">
        <v>130</v>
      </c>
      <c r="C14" s="248" t="s">
        <v>131</v>
      </c>
      <c r="D14" s="249" t="s">
        <v>150</v>
      </c>
      <c r="E14" s="243"/>
      <c r="F14" s="240">
        <v>7</v>
      </c>
      <c r="G14" s="241">
        <v>7</v>
      </c>
      <c r="H14" s="242">
        <v>1</v>
      </c>
      <c r="I14" s="243" t="s">
        <v>133</v>
      </c>
      <c r="J14" s="244" t="s">
        <v>151</v>
      </c>
      <c r="K14" s="250"/>
      <c r="N14" s="146" t="str">
        <f>IF(J14&gt;'Moors League'!D19,"RECORD","X")</f>
        <v>X</v>
      </c>
      <c r="O14" s="146" t="str">
        <f>IF(J14&gt;'Moors League'!H19,"RECORD","X")</f>
        <v>X</v>
      </c>
      <c r="P14" s="146" t="str">
        <f>IF(J14&gt;'Moors League'!L19,"RECORD","X")</f>
        <v>X</v>
      </c>
      <c r="Q14" s="151" t="str">
        <f>IF(J14&gt;'Moors League'!P19,"RECORD","X")</f>
        <v>X</v>
      </c>
    </row>
    <row r="15" spans="1:17" s="133" customFormat="1" ht="21.75" customHeight="1">
      <c r="A15" s="246">
        <v>12</v>
      </c>
      <c r="B15" s="247" t="s">
        <v>134</v>
      </c>
      <c r="C15" s="248" t="s">
        <v>131</v>
      </c>
      <c r="D15" s="249" t="s">
        <v>150</v>
      </c>
      <c r="E15" s="243"/>
      <c r="F15" s="240">
        <v>28</v>
      </c>
      <c r="G15" s="241">
        <v>6</v>
      </c>
      <c r="H15" s="242">
        <v>14</v>
      </c>
      <c r="I15" s="243" t="s">
        <v>185</v>
      </c>
      <c r="J15" s="244">
        <v>54.53</v>
      </c>
      <c r="K15" s="250"/>
      <c r="N15" s="146" t="str">
        <f>IF(J15&gt;'Moors League'!D20,"RECORD","X")</f>
        <v>X</v>
      </c>
      <c r="O15" s="146" t="str">
        <f>IF(J15&gt;'Moors League'!H20,"RECORD","X")</f>
        <v>X</v>
      </c>
      <c r="P15" s="146" t="str">
        <f>IF(J15&gt;'Moors League'!L20,"RECORD","X")</f>
        <v>X</v>
      </c>
      <c r="Q15" s="151" t="str">
        <f>IF(J15&gt;'Moors League'!P20,"RECORD","X")</f>
        <v>X</v>
      </c>
    </row>
    <row r="16" spans="1:17" s="133" customFormat="1" ht="21.75" customHeight="1">
      <c r="A16" s="235">
        <v>13</v>
      </c>
      <c r="B16" s="236" t="s">
        <v>130</v>
      </c>
      <c r="C16" s="237" t="s">
        <v>137</v>
      </c>
      <c r="D16" s="238" t="s">
        <v>152</v>
      </c>
      <c r="E16" s="239"/>
      <c r="F16" s="240">
        <v>15</v>
      </c>
      <c r="G16" s="241">
        <v>5</v>
      </c>
      <c r="H16" s="242">
        <v>10</v>
      </c>
      <c r="I16" s="243" t="s">
        <v>139</v>
      </c>
      <c r="J16" s="251">
        <v>59.99</v>
      </c>
      <c r="K16" s="250"/>
      <c r="N16" s="146" t="str">
        <f>IF(J16&gt;'Moors League'!D21,"RECORD","X")</f>
        <v>X</v>
      </c>
      <c r="O16" s="146" t="str">
        <f>IF(J16&gt;'Moors League'!H21,"RECORD","X")</f>
        <v>X</v>
      </c>
      <c r="P16" s="146" t="str">
        <f>IF(J16&gt;'Moors League'!L21,"RECORD","X")</f>
        <v>X</v>
      </c>
      <c r="Q16" s="151" t="str">
        <f>IF(J16&gt;'Moors League'!P21,"RECORD","X")</f>
        <v>X</v>
      </c>
    </row>
    <row r="17" spans="1:17" s="133" customFormat="1" ht="21.75" customHeight="1">
      <c r="A17" s="246">
        <v>14</v>
      </c>
      <c r="B17" s="247" t="s">
        <v>134</v>
      </c>
      <c r="C17" s="248" t="s">
        <v>137</v>
      </c>
      <c r="D17" s="249" t="s">
        <v>152</v>
      </c>
      <c r="E17" s="243"/>
      <c r="F17" s="240">
        <v>30</v>
      </c>
      <c r="G17" s="241">
        <v>6</v>
      </c>
      <c r="H17" s="242">
        <v>12</v>
      </c>
      <c r="I17" s="243" t="s">
        <v>133</v>
      </c>
      <c r="J17" s="244">
        <v>58.82</v>
      </c>
      <c r="K17" s="250"/>
      <c r="N17" s="146" t="str">
        <f>IF(J17&gt;'Moors League'!D22,"RECORD","X")</f>
        <v>X</v>
      </c>
      <c r="O17" s="146" t="str">
        <f>IF(J17&gt;'Moors League'!H22,"RECORD","X")</f>
        <v>X</v>
      </c>
      <c r="P17" s="146" t="str">
        <f>IF(J17&gt;'Moors League'!L22,"RECORD","X")</f>
        <v>X</v>
      </c>
      <c r="Q17" s="151" t="str">
        <f>IF(J17&gt;'Moors League'!P22,"RECORD","X")</f>
        <v>X</v>
      </c>
    </row>
    <row r="18" spans="1:17" s="133" customFormat="1" ht="21.75" customHeight="1">
      <c r="A18" s="246">
        <v>15</v>
      </c>
      <c r="B18" s="247" t="s">
        <v>130</v>
      </c>
      <c r="C18" s="248" t="s">
        <v>148</v>
      </c>
      <c r="D18" s="249" t="s">
        <v>143</v>
      </c>
      <c r="E18" s="243"/>
      <c r="F18" s="240">
        <v>15</v>
      </c>
      <c r="G18" s="241">
        <v>3</v>
      </c>
      <c r="H18" s="242">
        <v>97</v>
      </c>
      <c r="I18" s="243" t="s">
        <v>133</v>
      </c>
      <c r="J18" s="244">
        <v>36.49</v>
      </c>
      <c r="K18" s="245" t="s">
        <v>153</v>
      </c>
      <c r="N18" s="146" t="str">
        <f>IF(J18&gt;'Moors League'!D23,'Lane 1 Team Sheet'!D22,"X")</f>
        <v>X</v>
      </c>
      <c r="O18" s="146" t="str">
        <f>IF(J18&gt;'Moors League'!H23,'Lane 2 Team Sheet'!D22,"X")</f>
        <v>X</v>
      </c>
      <c r="P18" s="146" t="str">
        <f>IF(J18&gt;'Moors League'!L23,'Lane 3 Team Sheet'!D22,"X")</f>
        <v>X</v>
      </c>
      <c r="Q18" s="151" t="str">
        <f>IF(J18&gt;'Moors League'!P23,'Lane 4 Team Sheet'!D22,"X")</f>
        <v>X</v>
      </c>
    </row>
    <row r="19" spans="1:17" s="133" customFormat="1" ht="21.75" customHeight="1">
      <c r="A19" s="246">
        <v>16</v>
      </c>
      <c r="B19" s="247" t="s">
        <v>134</v>
      </c>
      <c r="C19" s="248" t="s">
        <v>148</v>
      </c>
      <c r="D19" s="249" t="s">
        <v>143</v>
      </c>
      <c r="E19" s="243"/>
      <c r="F19" s="240">
        <v>29</v>
      </c>
      <c r="G19" s="241">
        <v>6</v>
      </c>
      <c r="H19" s="242">
        <v>2</v>
      </c>
      <c r="I19" s="243" t="s">
        <v>139</v>
      </c>
      <c r="J19" s="244">
        <v>33.88</v>
      </c>
      <c r="K19" s="245" t="s">
        <v>154</v>
      </c>
      <c r="N19" s="146" t="str">
        <f>IF(J19&gt;'Moors League'!D24,'Lane 1 Team Sheet'!D23,"X")</f>
        <v>X</v>
      </c>
      <c r="O19" s="146" t="str">
        <f>IF(J19&gt;'Moors League'!H24,'Lane 2 Team Sheet'!D23,"X")</f>
        <v>X</v>
      </c>
      <c r="P19" s="146" t="str">
        <f>IF(J19&gt;'Moors League'!L24,'Lane 3 Team Sheet'!D23,"X")</f>
        <v>X</v>
      </c>
      <c r="Q19" s="151" t="str">
        <f>IF(J19&gt;'Moors League'!P24,'Lane 4 Team Sheet'!D23,"X")</f>
        <v>X</v>
      </c>
    </row>
    <row r="20" spans="1:17" s="133" customFormat="1" ht="21.75" customHeight="1">
      <c r="A20" s="246">
        <v>17</v>
      </c>
      <c r="B20" s="247" t="s">
        <v>130</v>
      </c>
      <c r="C20" s="248" t="s">
        <v>146</v>
      </c>
      <c r="D20" s="249" t="s">
        <v>155</v>
      </c>
      <c r="E20" s="243"/>
      <c r="F20" s="240">
        <v>21</v>
      </c>
      <c r="G20" s="241">
        <v>6</v>
      </c>
      <c r="H20" s="242">
        <v>8</v>
      </c>
      <c r="I20" s="243" t="s">
        <v>139</v>
      </c>
      <c r="J20" s="244">
        <v>18.05</v>
      </c>
      <c r="K20" s="245" t="s">
        <v>140</v>
      </c>
      <c r="N20" s="146" t="str">
        <f>IF(J20&gt;'Moors League'!D25,'Lane 1 Team Sheet'!D24,"X")</f>
        <v>X</v>
      </c>
      <c r="O20" s="146" t="str">
        <f>IF(J20&gt;'Moors League'!H25,'Lane 2 Team Sheet'!D24,"X")</f>
        <v>X</v>
      </c>
      <c r="P20" s="146" t="str">
        <f>IF(J20&gt;'Moors League'!L25,'Lane 3 Team Sheet'!D24,"X")</f>
        <v>X</v>
      </c>
      <c r="Q20" s="151" t="str">
        <f>IF(J20&gt;'Moors League'!P25,'Lane 4 Team Sheet'!D24,"X")</f>
        <v>X</v>
      </c>
    </row>
    <row r="21" spans="1:17" s="133" customFormat="1" ht="21.75" customHeight="1">
      <c r="A21" s="246">
        <v>18</v>
      </c>
      <c r="B21" s="247" t="s">
        <v>134</v>
      </c>
      <c r="C21" s="248" t="s">
        <v>146</v>
      </c>
      <c r="D21" s="249" t="s">
        <v>155</v>
      </c>
      <c r="E21" s="243"/>
      <c r="F21" s="240">
        <v>12</v>
      </c>
      <c r="G21" s="241">
        <v>1</v>
      </c>
      <c r="H21" s="242">
        <v>13</v>
      </c>
      <c r="I21" s="243" t="s">
        <v>135</v>
      </c>
      <c r="J21" s="244">
        <v>18.11</v>
      </c>
      <c r="K21" s="245" t="s">
        <v>189</v>
      </c>
      <c r="N21" s="146" t="str">
        <f>IF(J21&gt;'Moors League'!D26,'Lane 1 Team Sheet'!D25,"X")</f>
        <v>X</v>
      </c>
      <c r="O21" s="146" t="str">
        <f>IF(J21&gt;'Moors League'!H26,'Lane 2 Team Sheet'!D25,"X")</f>
        <v>X</v>
      </c>
      <c r="P21" s="146" t="str">
        <f>IF(J21&gt;'Moors League'!L26,'Lane 3 Team Sheet'!D25,"X")</f>
        <v>X</v>
      </c>
      <c r="Q21" s="151" t="str">
        <f>IF(J21&gt;'Moors League'!P26,'Lane 4 Team Sheet'!D25,"X")</f>
        <v>X</v>
      </c>
    </row>
    <row r="22" spans="1:17" s="133" customFormat="1" ht="21.75" customHeight="1">
      <c r="A22" s="246">
        <v>19</v>
      </c>
      <c r="B22" s="247" t="s">
        <v>130</v>
      </c>
      <c r="C22" s="248" t="s">
        <v>142</v>
      </c>
      <c r="D22" s="249" t="s">
        <v>138</v>
      </c>
      <c r="E22" s="243"/>
      <c r="F22" s="240">
        <v>14</v>
      </c>
      <c r="G22" s="241">
        <v>10</v>
      </c>
      <c r="H22" s="242">
        <v>6</v>
      </c>
      <c r="I22" s="243" t="s">
        <v>144</v>
      </c>
      <c r="J22" s="244">
        <v>31.01</v>
      </c>
      <c r="K22" s="245" t="s">
        <v>156</v>
      </c>
      <c r="N22" s="146" t="str">
        <f>IF(J22&gt;'Moors League'!D27,'Lane 1 Team Sheet'!D26,"X")</f>
        <v>X</v>
      </c>
      <c r="O22" s="146" t="str">
        <f>IF(J22&gt;'Moors League'!H27,'Lane 2 Team Sheet'!D26,"X")</f>
        <v>X</v>
      </c>
      <c r="P22" s="146" t="str">
        <f>IF(J22&gt;'Moors League'!L27,'Lane 3 Team Sheet'!D26,"X")</f>
        <v>X</v>
      </c>
      <c r="Q22" s="151" t="str">
        <f>IF(J22&gt;'Moors League'!P27,'Lane 4 Team Sheet'!D26,"X")</f>
        <v>X</v>
      </c>
    </row>
    <row r="23" spans="1:17" s="133" customFormat="1" ht="21.75" customHeight="1">
      <c r="A23" s="246">
        <v>20</v>
      </c>
      <c r="B23" s="247" t="s">
        <v>134</v>
      </c>
      <c r="C23" s="248" t="s">
        <v>142</v>
      </c>
      <c r="D23" s="249" t="s">
        <v>138</v>
      </c>
      <c r="E23" s="243"/>
      <c r="F23" s="240">
        <v>11</v>
      </c>
      <c r="G23" s="241">
        <v>10</v>
      </c>
      <c r="H23" s="242">
        <v>8</v>
      </c>
      <c r="I23" s="243" t="s">
        <v>135</v>
      </c>
      <c r="J23" s="244">
        <v>27.67</v>
      </c>
      <c r="K23" s="245" t="s">
        <v>136</v>
      </c>
      <c r="N23" s="146" t="str">
        <f>IF(J23&gt;'Moors League'!D28,'Lane 1 Team Sheet'!D27,"X")</f>
        <v>X</v>
      </c>
      <c r="O23" s="146" t="str">
        <f>IF(J23&gt;'Moors League'!H28,'Lane 2 Team Sheet'!D27,"X")</f>
        <v>X</v>
      </c>
      <c r="P23" s="146" t="str">
        <f>IF(J23&gt;'Moors League'!L28,'Lane 3 Team Sheet'!D27,"X")</f>
        <v>X</v>
      </c>
      <c r="Q23" s="151" t="str">
        <f>IF(J23&gt;'Moors League'!P28,'Lane 4 Team Sheet'!D27,"X")</f>
        <v>X</v>
      </c>
    </row>
    <row r="24" spans="1:17" s="133" customFormat="1" ht="21.75" customHeight="1">
      <c r="A24" s="246">
        <v>21</v>
      </c>
      <c r="B24" s="247" t="s">
        <v>130</v>
      </c>
      <c r="C24" s="248" t="s">
        <v>137</v>
      </c>
      <c r="D24" s="249" t="s">
        <v>157</v>
      </c>
      <c r="E24" s="243"/>
      <c r="F24" s="240">
        <v>4</v>
      </c>
      <c r="G24" s="241">
        <v>7</v>
      </c>
      <c r="H24" s="242">
        <v>9</v>
      </c>
      <c r="I24" s="243" t="s">
        <v>135</v>
      </c>
      <c r="J24" s="244">
        <v>29.73</v>
      </c>
      <c r="K24" s="245" t="s">
        <v>158</v>
      </c>
      <c r="N24" s="146" t="str">
        <f>IF(J24&gt;'Moors League'!D29,'Lane 1 Team Sheet'!D28,"X")</f>
        <v>X</v>
      </c>
      <c r="O24" s="146" t="str">
        <f>IF(J24&gt;'Moors League'!H29,'Lane 2 Team Sheet'!D28,"X")</f>
        <v>X</v>
      </c>
      <c r="P24" s="146" t="str">
        <f>IF(J24&gt;'Moors League'!L29,'Lane 3 Team Sheet'!D28,"X")</f>
        <v>X</v>
      </c>
      <c r="Q24" s="151" t="str">
        <f>IF(J24&gt;'Moors League'!P29,'Lane 4 Team Sheet'!D28,"X")</f>
        <v>X</v>
      </c>
    </row>
    <row r="25" spans="1:17" s="133" customFormat="1" ht="21.75" customHeight="1">
      <c r="A25" s="246">
        <v>22</v>
      </c>
      <c r="B25" s="247" t="s">
        <v>134</v>
      </c>
      <c r="C25" s="248" t="s">
        <v>137</v>
      </c>
      <c r="D25" s="249" t="s">
        <v>157</v>
      </c>
      <c r="E25" s="243"/>
      <c r="F25" s="240">
        <v>5</v>
      </c>
      <c r="G25" s="241">
        <v>10</v>
      </c>
      <c r="H25" s="242">
        <v>3</v>
      </c>
      <c r="I25" s="243" t="s">
        <v>135</v>
      </c>
      <c r="J25" s="244">
        <v>29.07</v>
      </c>
      <c r="K25" s="245" t="s">
        <v>141</v>
      </c>
      <c r="N25" s="146" t="str">
        <f>IF(J25&gt;'Moors League'!D30,'Lane 1 Team Sheet'!D29,"X")</f>
        <v>X</v>
      </c>
      <c r="O25" s="146" t="str">
        <f>IF(J25&gt;'Moors League'!H30,'Lane 2 Team Sheet'!D29,"X")</f>
        <v>X</v>
      </c>
      <c r="P25" s="146" t="str">
        <f>IF(J25&gt;'Moors League'!L30,'Lane 3 Team Sheet'!D29,"X")</f>
        <v>X</v>
      </c>
      <c r="Q25" s="151" t="str">
        <f>IF(J25&gt;'Moors League'!P30,'Lane 4 Team Sheet'!D29,"X")</f>
        <v>X</v>
      </c>
    </row>
    <row r="26" spans="1:17" s="133" customFormat="1" ht="21.75" customHeight="1">
      <c r="A26" s="246">
        <v>23</v>
      </c>
      <c r="B26" s="247" t="s">
        <v>130</v>
      </c>
      <c r="C26" s="248" t="s">
        <v>131</v>
      </c>
      <c r="D26" s="249" t="s">
        <v>143</v>
      </c>
      <c r="E26" s="243"/>
      <c r="F26" s="240">
        <v>9</v>
      </c>
      <c r="G26" s="241">
        <v>6</v>
      </c>
      <c r="H26" s="242">
        <v>1</v>
      </c>
      <c r="I26" s="243" t="s">
        <v>144</v>
      </c>
      <c r="J26" s="244">
        <v>34.76</v>
      </c>
      <c r="K26" s="245" t="s">
        <v>159</v>
      </c>
      <c r="N26" s="146" t="str">
        <f>IF(J26&gt;'Moors League'!D31,'Lane 1 Team Sheet'!D30,"X")</f>
        <v>X</v>
      </c>
      <c r="O26" s="146" t="str">
        <f>IF(J26&gt;'Moors League'!H31,'Lane 2 Team Sheet'!D30,"X")</f>
        <v>X</v>
      </c>
      <c r="P26" s="146" t="str">
        <f>IF(J26&gt;'Moors League'!L31,'Lane 3 Team Sheet'!D30,"X")</f>
        <v>X</v>
      </c>
      <c r="Q26" s="151" t="str">
        <f>IF(J26&gt;'Moors League'!P31,'Lane 4 Team Sheet'!D30,"X")</f>
        <v>X</v>
      </c>
    </row>
    <row r="27" spans="1:17" s="133" customFormat="1" ht="21.75" customHeight="1">
      <c r="A27" s="246">
        <v>24</v>
      </c>
      <c r="B27" s="247" t="s">
        <v>134</v>
      </c>
      <c r="C27" s="248" t="s">
        <v>131</v>
      </c>
      <c r="D27" s="249" t="s">
        <v>143</v>
      </c>
      <c r="E27" s="243"/>
      <c r="F27" s="240">
        <v>18</v>
      </c>
      <c r="G27" s="241">
        <v>5</v>
      </c>
      <c r="H27" s="242">
        <v>2</v>
      </c>
      <c r="I27" s="243" t="s">
        <v>133</v>
      </c>
      <c r="J27" s="244">
        <v>31.4</v>
      </c>
      <c r="K27" s="245" t="s">
        <v>160</v>
      </c>
      <c r="N27" s="146" t="str">
        <f>IF(J27&gt;'Moors League'!D32,'Lane 1 Team Sheet'!D31,"X")</f>
        <v>X</v>
      </c>
      <c r="O27" s="146" t="str">
        <f>IF(J27&gt;'Moors League'!H32,'Lane 2 Team Sheet'!D31,"X")</f>
        <v>X</v>
      </c>
      <c r="P27" s="146" t="str">
        <f>IF(J27&gt;'Moors League'!L32,'Lane 3 Team Sheet'!D31,"X")</f>
        <v>X</v>
      </c>
      <c r="Q27" s="151" t="str">
        <f>IF(J27&gt;'Moors League'!P32,'Lane 4 Team Sheet'!D31,"X")</f>
        <v>X</v>
      </c>
    </row>
    <row r="28" spans="1:17" s="133" customFormat="1" ht="21.75" customHeight="1">
      <c r="A28" s="246">
        <v>25</v>
      </c>
      <c r="B28" s="247" t="s">
        <v>130</v>
      </c>
      <c r="C28" s="248" t="s">
        <v>148</v>
      </c>
      <c r="D28" s="249" t="s">
        <v>150</v>
      </c>
      <c r="E28" s="243"/>
      <c r="F28" s="240">
        <v>3</v>
      </c>
      <c r="G28" s="241">
        <v>7</v>
      </c>
      <c r="H28" s="242">
        <v>10</v>
      </c>
      <c r="I28" s="243" t="s">
        <v>135</v>
      </c>
      <c r="J28" s="252">
        <v>0.0007644675925925926</v>
      </c>
      <c r="K28" s="250"/>
      <c r="N28" s="146" t="str">
        <f>IF(J28&gt;'Moors League'!D33,"RECORD","X")</f>
        <v>X</v>
      </c>
      <c r="O28" s="146" t="str">
        <f>IF(J28&gt;'Moors League'!H33,"RECORD","X")</f>
        <v>X</v>
      </c>
      <c r="P28" s="146" t="str">
        <f>IF(J28&gt;'Moors League'!L33,"RECORD","X")</f>
        <v>X</v>
      </c>
      <c r="Q28" s="151" t="str">
        <f>IF(J28&gt;'Moors League'!P33,"RECORD","X")</f>
        <v>X</v>
      </c>
    </row>
    <row r="29" spans="1:17" s="133" customFormat="1" ht="21.75" customHeight="1">
      <c r="A29" s="246">
        <v>26</v>
      </c>
      <c r="B29" s="247" t="s">
        <v>134</v>
      </c>
      <c r="C29" s="248" t="s">
        <v>148</v>
      </c>
      <c r="D29" s="249" t="s">
        <v>150</v>
      </c>
      <c r="E29" s="243"/>
      <c r="F29" s="240">
        <v>30</v>
      </c>
      <c r="G29" s="241">
        <v>6</v>
      </c>
      <c r="H29" s="242">
        <v>12</v>
      </c>
      <c r="I29" s="243" t="s">
        <v>185</v>
      </c>
      <c r="J29" s="244" t="s">
        <v>190</v>
      </c>
      <c r="K29" s="250"/>
      <c r="N29" s="146" t="str">
        <f>IF(J29&gt;'Moors League'!D34,"RECORD","X")</f>
        <v>X</v>
      </c>
      <c r="O29" s="146" t="str">
        <f>IF(J29&gt;'Moors League'!H34,"RECORD","X")</f>
        <v>X</v>
      </c>
      <c r="P29" s="146" t="str">
        <f>IF(J29&gt;'Moors League'!L34,"RECORD","X")</f>
        <v>X</v>
      </c>
      <c r="Q29" s="151" t="str">
        <f>IF(J29&gt;'Moors League'!P34,"RECORD","X")</f>
        <v>X</v>
      </c>
    </row>
    <row r="30" spans="1:17" s="133" customFormat="1" ht="21.75" customHeight="1">
      <c r="A30" s="246">
        <v>27</v>
      </c>
      <c r="B30" s="247" t="s">
        <v>130</v>
      </c>
      <c r="C30" s="248" t="s">
        <v>161</v>
      </c>
      <c r="D30" s="249" t="s">
        <v>152</v>
      </c>
      <c r="E30" s="243"/>
      <c r="F30" s="240">
        <v>25</v>
      </c>
      <c r="G30" s="241">
        <v>1</v>
      </c>
      <c r="H30" s="242">
        <v>14</v>
      </c>
      <c r="I30" s="243" t="s">
        <v>183</v>
      </c>
      <c r="J30" s="244" t="s">
        <v>232</v>
      </c>
      <c r="K30" s="250"/>
      <c r="N30" s="146" t="str">
        <f>IF(J30&gt;'Moors League'!D35,"RECORD","X")</f>
        <v>X</v>
      </c>
      <c r="O30" s="146" t="str">
        <f>IF(J30&gt;'Moors League'!H35,"RECORD","X")</f>
        <v>X</v>
      </c>
      <c r="P30" s="146" t="str">
        <f>IF(J30&gt;'Moors League'!L35,"RECORD","X")</f>
        <v>X</v>
      </c>
      <c r="Q30" s="151" t="str">
        <f>IF(J30&gt;'Moors League'!P35,"RECORD","X")</f>
        <v>X</v>
      </c>
    </row>
    <row r="31" spans="1:17" s="133" customFormat="1" ht="21.75" customHeight="1">
      <c r="A31" s="246">
        <v>28</v>
      </c>
      <c r="B31" s="247" t="s">
        <v>134</v>
      </c>
      <c r="C31" s="248" t="s">
        <v>161</v>
      </c>
      <c r="D31" s="249" t="s">
        <v>152</v>
      </c>
      <c r="E31" s="243"/>
      <c r="F31" s="240">
        <v>12</v>
      </c>
      <c r="G31" s="241">
        <v>1</v>
      </c>
      <c r="H31" s="242">
        <v>13</v>
      </c>
      <c r="I31" s="243" t="s">
        <v>135</v>
      </c>
      <c r="J31" s="252">
        <v>0.0007512731481481482</v>
      </c>
      <c r="K31" s="250"/>
      <c r="N31" s="146" t="str">
        <f>IF(J31&gt;'Moors League'!D36,"RECORD","X")</f>
        <v>X</v>
      </c>
      <c r="O31" s="146" t="str">
        <f>IF(J31&gt;'Moors League'!H36,"RECORD","X")</f>
        <v>X</v>
      </c>
      <c r="P31" s="146" t="str">
        <f>IF(J31&gt;'Moors League'!L36,"RECORD","X")</f>
        <v>X</v>
      </c>
      <c r="Q31" s="151" t="str">
        <f>IF(J31&gt;'Moors League'!P36,"RECORD","X")</f>
        <v>X</v>
      </c>
    </row>
    <row r="32" spans="1:17" s="133" customFormat="1" ht="21.75" customHeight="1">
      <c r="A32" s="235">
        <v>29</v>
      </c>
      <c r="B32" s="236" t="s">
        <v>130</v>
      </c>
      <c r="C32" s="237" t="s">
        <v>142</v>
      </c>
      <c r="D32" s="238" t="s">
        <v>150</v>
      </c>
      <c r="E32" s="239"/>
      <c r="F32" s="240">
        <v>3</v>
      </c>
      <c r="G32" s="241">
        <v>7</v>
      </c>
      <c r="H32" s="242">
        <v>10</v>
      </c>
      <c r="I32" s="243" t="s">
        <v>135</v>
      </c>
      <c r="J32" s="253">
        <v>0.0007354166666666667</v>
      </c>
      <c r="K32" s="250"/>
      <c r="N32" s="146" t="str">
        <f>IF(J32&gt;'Moors League'!D37,"RECORD","X")</f>
        <v>X</v>
      </c>
      <c r="O32" s="146" t="str">
        <f>IF(J32&gt;'Moors League'!H37,"RECORD","X")</f>
        <v>X</v>
      </c>
      <c r="P32" s="146" t="str">
        <f>IF(J32&gt;'Moors League'!L37,"RECORD","X")</f>
        <v>X</v>
      </c>
      <c r="Q32" s="151" t="str">
        <f>IF(J32&gt;'Moors League'!P37,"RECORD","X")</f>
        <v>X</v>
      </c>
    </row>
    <row r="33" spans="1:17" s="133" customFormat="1" ht="21.75" customHeight="1">
      <c r="A33" s="246">
        <v>30</v>
      </c>
      <c r="B33" s="247" t="s">
        <v>134</v>
      </c>
      <c r="C33" s="248" t="s">
        <v>142</v>
      </c>
      <c r="D33" s="249" t="s">
        <v>150</v>
      </c>
      <c r="E33" s="243"/>
      <c r="F33" s="240">
        <v>19</v>
      </c>
      <c r="G33" s="241">
        <v>5</v>
      </c>
      <c r="H33" s="242">
        <v>7</v>
      </c>
      <c r="I33" s="243" t="s">
        <v>135</v>
      </c>
      <c r="J33" s="244">
        <v>57.79</v>
      </c>
      <c r="K33" s="250"/>
      <c r="N33" s="146" t="str">
        <f>IF(J33&gt;'Moors League'!D38,"RECORD","X")</f>
        <v>X</v>
      </c>
      <c r="O33" s="146" t="str">
        <f>IF(J33&gt;'Moors League'!H38,"RECORD","X")</f>
        <v>X</v>
      </c>
      <c r="P33" s="146" t="str">
        <f>IF(J33&gt;'Moors League'!L38,"RECORD","X")</f>
        <v>X</v>
      </c>
      <c r="Q33" s="151" t="str">
        <f>IF(J33&gt;'Moors League'!P38,"RECORD","X")</f>
        <v>X</v>
      </c>
    </row>
    <row r="34" spans="1:17" s="133" customFormat="1" ht="21.75" customHeight="1">
      <c r="A34" s="246">
        <v>31</v>
      </c>
      <c r="B34" s="247" t="s">
        <v>130</v>
      </c>
      <c r="C34" s="248" t="s">
        <v>131</v>
      </c>
      <c r="D34" s="249" t="s">
        <v>138</v>
      </c>
      <c r="E34" s="243"/>
      <c r="F34" s="240">
        <v>28</v>
      </c>
      <c r="G34" s="241">
        <v>6</v>
      </c>
      <c r="H34" s="242">
        <v>14</v>
      </c>
      <c r="I34" s="243" t="s">
        <v>182</v>
      </c>
      <c r="J34" s="244">
        <v>31.36</v>
      </c>
      <c r="K34" s="245" t="s">
        <v>188</v>
      </c>
      <c r="N34" s="146" t="str">
        <f>IF(J34&gt;'Moors League'!D39,'Lane 1 Team Sheet'!D44,"X")</f>
        <v>X</v>
      </c>
      <c r="O34" s="146" t="str">
        <f>IF(J34&gt;'Moors League'!H39,'Lane 2 Team Sheet'!D44,"X")</f>
        <v>X</v>
      </c>
      <c r="P34" s="146" t="str">
        <f>IF(J34&gt;'Moors League'!L39,'Lane 3 Team Sheet'!D44,"X")</f>
        <v>X</v>
      </c>
      <c r="Q34" s="151" t="str">
        <f>IF(J34&gt;'Moors League'!P39,'Lane 4 Team Sheet'!D44,"X")</f>
        <v>X</v>
      </c>
    </row>
    <row r="35" spans="1:17" s="133" customFormat="1" ht="32.25" customHeight="1">
      <c r="A35" s="246">
        <v>32</v>
      </c>
      <c r="B35" s="247" t="s">
        <v>134</v>
      </c>
      <c r="C35" s="248" t="s">
        <v>131</v>
      </c>
      <c r="D35" s="249" t="s">
        <v>138</v>
      </c>
      <c r="E35" s="243"/>
      <c r="F35" s="240">
        <v>15</v>
      </c>
      <c r="G35" s="241">
        <v>6</v>
      </c>
      <c r="H35" s="242">
        <v>13</v>
      </c>
      <c r="I35" s="254" t="s">
        <v>149</v>
      </c>
      <c r="J35" s="244">
        <v>26.75</v>
      </c>
      <c r="K35" s="255" t="s">
        <v>184</v>
      </c>
      <c r="N35" s="146" t="str">
        <f>IF(J35&gt;'Moors League'!D40,'Lane 1 Team Sheet'!D45,"X")</f>
        <v>X</v>
      </c>
      <c r="O35" s="146" t="str">
        <f>IF(J35&gt;'Moors League'!H40,'Lane 2 Team Sheet'!D45,"X")</f>
        <v>X</v>
      </c>
      <c r="P35" s="146" t="str">
        <f>IF(J35&gt;'Moors League'!L40,'Lane 3 Team Sheet'!D45,"X")</f>
        <v>X</v>
      </c>
      <c r="Q35" s="151" t="str">
        <f>IF(J35&gt;'Moors League'!P40,'Lane 4 Team Sheet'!D45,"X")</f>
        <v>X</v>
      </c>
    </row>
    <row r="36" spans="1:17" s="133" customFormat="1" ht="21.75" customHeight="1">
      <c r="A36" s="246">
        <v>33</v>
      </c>
      <c r="B36" s="247" t="s">
        <v>130</v>
      </c>
      <c r="C36" s="248" t="s">
        <v>137</v>
      </c>
      <c r="D36" s="249" t="s">
        <v>132</v>
      </c>
      <c r="E36" s="243"/>
      <c r="F36" s="240">
        <v>6</v>
      </c>
      <c r="G36" s="241">
        <v>10</v>
      </c>
      <c r="H36" s="242">
        <v>12</v>
      </c>
      <c r="I36" s="243" t="s">
        <v>185</v>
      </c>
      <c r="J36" s="244">
        <v>34.62</v>
      </c>
      <c r="K36" s="245" t="s">
        <v>186</v>
      </c>
      <c r="N36" s="146" t="str">
        <f>IF(J36&gt;'Moors League'!D41,'Lane 1 Team Sheet'!D46,"X")</f>
        <v>X</v>
      </c>
      <c r="O36" s="146" t="str">
        <f>IF(J36&gt;'Moors League'!H41,'Lane 2 Team Sheet'!D46,"X")</f>
        <v>X</v>
      </c>
      <c r="P36" s="146" t="str">
        <f>IF(J36&gt;'Moors League'!L41,'Lane 3 Team Sheet'!D46,"X")</f>
        <v>X</v>
      </c>
      <c r="Q36" s="151" t="str">
        <f>IF(J36&gt;'Moors League'!P41,'Lane 4 Team Sheet'!D46,"X")</f>
        <v>X</v>
      </c>
    </row>
    <row r="37" spans="1:17" s="133" customFormat="1" ht="21.75" customHeight="1">
      <c r="A37" s="246">
        <v>34</v>
      </c>
      <c r="B37" s="247" t="s">
        <v>134</v>
      </c>
      <c r="C37" s="248" t="s">
        <v>137</v>
      </c>
      <c r="D37" s="249" t="s">
        <v>132</v>
      </c>
      <c r="E37" s="243"/>
      <c r="F37" s="240">
        <v>14</v>
      </c>
      <c r="G37" s="241">
        <v>10</v>
      </c>
      <c r="H37" s="242">
        <v>6</v>
      </c>
      <c r="I37" s="243" t="s">
        <v>144</v>
      </c>
      <c r="J37" s="244">
        <v>34.86</v>
      </c>
      <c r="K37" s="245" t="s">
        <v>163</v>
      </c>
      <c r="N37" s="146" t="str">
        <f>IF(J37&gt;'Moors League'!D42,'Lane 1 Team Sheet'!D47,"X")</f>
        <v>X</v>
      </c>
      <c r="O37" s="146" t="str">
        <f>IF(J37&gt;'Moors League'!H42,'Lane 2 Team Sheet'!D47,"X")</f>
        <v>X</v>
      </c>
      <c r="P37" s="146" t="str">
        <f>IF(J37&gt;'Moors League'!L42,'Lane 3 Team Sheet'!D47,"X")</f>
        <v>X</v>
      </c>
      <c r="Q37" s="151" t="str">
        <f>IF(J37&gt;'Moors League'!P42,'Lane 4 Team Sheet'!D47,"X")</f>
        <v>X</v>
      </c>
    </row>
    <row r="38" spans="1:17" s="133" customFormat="1" ht="21.75" customHeight="1">
      <c r="A38" s="246">
        <v>35</v>
      </c>
      <c r="B38" s="247" t="s">
        <v>130</v>
      </c>
      <c r="C38" s="248" t="s">
        <v>142</v>
      </c>
      <c r="D38" s="249" t="s">
        <v>157</v>
      </c>
      <c r="E38" s="243"/>
      <c r="F38" s="240">
        <v>5</v>
      </c>
      <c r="G38" s="241">
        <v>10</v>
      </c>
      <c r="H38" s="242">
        <v>13</v>
      </c>
      <c r="I38" s="243" t="s">
        <v>135</v>
      </c>
      <c r="J38" s="244">
        <v>27.22</v>
      </c>
      <c r="K38" s="245" t="s">
        <v>158</v>
      </c>
      <c r="N38" s="146" t="str">
        <f>IF(J38&gt;'Moors League'!D43,'Lane 1 Team Sheet'!D48,"X")</f>
        <v>X</v>
      </c>
      <c r="O38" s="146" t="str">
        <f>IF(J38&gt;'Moors League'!H43,'Lane 2 Team Sheet'!D48,"X")</f>
        <v>X</v>
      </c>
      <c r="P38" s="146" t="str">
        <f>IF(J38&gt;'Moors League'!L43,'Lane 3 Team Sheet'!D48,"X")</f>
        <v>X</v>
      </c>
      <c r="Q38" s="151" t="str">
        <f>IF(J38&gt;'Moors League'!P43,'Lane 4 Team Sheet'!D48,"X")</f>
        <v>X</v>
      </c>
    </row>
    <row r="39" spans="1:17" s="133" customFormat="1" ht="21.75" customHeight="1">
      <c r="A39" s="246">
        <v>36</v>
      </c>
      <c r="B39" s="247" t="s">
        <v>134</v>
      </c>
      <c r="C39" s="248" t="s">
        <v>142</v>
      </c>
      <c r="D39" s="249" t="s">
        <v>157</v>
      </c>
      <c r="E39" s="243"/>
      <c r="F39" s="240">
        <v>5</v>
      </c>
      <c r="G39" s="241">
        <v>7</v>
      </c>
      <c r="H39" s="242">
        <v>8</v>
      </c>
      <c r="I39" s="243" t="s">
        <v>135</v>
      </c>
      <c r="J39" s="244">
        <v>24.7</v>
      </c>
      <c r="K39" s="245" t="s">
        <v>136</v>
      </c>
      <c r="N39" s="146" t="str">
        <f>IF(J39&gt;'Moors League'!D44,'Lane 1 Team Sheet'!D49,"X")</f>
        <v>X</v>
      </c>
      <c r="O39" s="146" t="str">
        <f>IF(J39&gt;'Moors League'!H44,'Lane 2 Team Sheet'!D49,"X")</f>
        <v>X</v>
      </c>
      <c r="P39" s="146" t="str">
        <f>IF(J39&gt;'Moors League'!L44,'Lane 3 Team Sheet'!D49,"X")</f>
        <v>X</v>
      </c>
      <c r="Q39" s="151" t="str">
        <f>IF(J39&gt;'Moors League'!P44,'Lane 4 Team Sheet'!D49,"X")</f>
        <v>X</v>
      </c>
    </row>
    <row r="40" spans="1:17" s="134" customFormat="1" ht="21.75" customHeight="1">
      <c r="A40" s="246">
        <v>37</v>
      </c>
      <c r="B40" s="247" t="s">
        <v>130</v>
      </c>
      <c r="C40" s="248" t="s">
        <v>146</v>
      </c>
      <c r="D40" s="249" t="s">
        <v>164</v>
      </c>
      <c r="E40" s="243"/>
      <c r="F40" s="240">
        <v>5</v>
      </c>
      <c r="G40" s="241">
        <v>7</v>
      </c>
      <c r="H40" s="242">
        <v>3</v>
      </c>
      <c r="I40" s="243" t="s">
        <v>144</v>
      </c>
      <c r="J40" s="244">
        <v>20.38</v>
      </c>
      <c r="K40" s="245" t="s">
        <v>145</v>
      </c>
      <c r="N40" s="146" t="str">
        <f>IF(J40&gt;'Moors League'!D45,'Lane 1 Team Sheet'!D50,"X")</f>
        <v>X</v>
      </c>
      <c r="O40" s="146" t="str">
        <f>IF(J40&gt;'Moors League'!H45,'Lane 2 Team Sheet'!D50,"X")</f>
        <v>X</v>
      </c>
      <c r="P40" s="146" t="str">
        <f>IF(J40&gt;'Moors League'!L45,'Lane 3 Team Sheet'!D50,"X")</f>
        <v>X</v>
      </c>
      <c r="Q40" s="151" t="str">
        <f>IF(J40&gt;'Moors League'!P45,'Lane 4 Team Sheet'!D50,"X")</f>
        <v>X</v>
      </c>
    </row>
    <row r="41" spans="1:17" s="134" customFormat="1" ht="21.75" customHeight="1">
      <c r="A41" s="246">
        <v>38</v>
      </c>
      <c r="B41" s="247" t="s">
        <v>134</v>
      </c>
      <c r="C41" s="248" t="s">
        <v>146</v>
      </c>
      <c r="D41" s="249" t="s">
        <v>164</v>
      </c>
      <c r="E41" s="243"/>
      <c r="F41" s="240">
        <v>5</v>
      </c>
      <c r="G41" s="241">
        <v>10</v>
      </c>
      <c r="H41" s="242">
        <v>3</v>
      </c>
      <c r="I41" s="243" t="s">
        <v>149</v>
      </c>
      <c r="J41" s="244">
        <v>19.81</v>
      </c>
      <c r="K41" s="245" t="s">
        <v>165</v>
      </c>
      <c r="N41" s="146" t="str">
        <f>IF(J41&gt;'Moors League'!D46,'Lane 1 Team Sheet'!D51,"X")</f>
        <v>X</v>
      </c>
      <c r="O41" s="146" t="str">
        <f>IF(J41&gt;'Moors League'!H46,'Lane 2 Team Sheet'!D51,"X")</f>
        <v>X</v>
      </c>
      <c r="P41" s="146" t="str">
        <f>IF(J41&gt;'Moors League'!L46,'Lane 3 Team Sheet'!D51,"X")</f>
        <v>X</v>
      </c>
      <c r="Q41" s="151" t="str">
        <f>IF(J41&gt;'Moors League'!P46,'Lane 4 Team Sheet'!D51,"X")</f>
        <v>X</v>
      </c>
    </row>
    <row r="42" spans="1:17" s="134" customFormat="1" ht="21.75" customHeight="1">
      <c r="A42" s="246">
        <v>39</v>
      </c>
      <c r="B42" s="247" t="s">
        <v>130</v>
      </c>
      <c r="C42" s="248" t="s">
        <v>148</v>
      </c>
      <c r="D42" s="249" t="s">
        <v>138</v>
      </c>
      <c r="E42" s="243"/>
      <c r="F42" s="240">
        <v>2</v>
      </c>
      <c r="G42" s="241">
        <v>7</v>
      </c>
      <c r="H42" s="242">
        <v>5</v>
      </c>
      <c r="I42" s="243" t="s">
        <v>133</v>
      </c>
      <c r="J42" s="244">
        <v>32.76</v>
      </c>
      <c r="K42" s="245" t="s">
        <v>162</v>
      </c>
      <c r="N42" s="146" t="str">
        <f>IF(J42&gt;'Moors League'!D47,'Lane 1 Team Sheet'!D52,"X")</f>
        <v>X</v>
      </c>
      <c r="O42" s="146" t="str">
        <f>IF(J42&gt;'Moors League'!H47,'Lane 2 Team Sheet'!D52,"X")</f>
        <v>X</v>
      </c>
      <c r="P42" s="146" t="str">
        <f>IF(J42&gt;'Moors League'!L47,'Lane 3 Team Sheet'!D52,"X")</f>
        <v>X</v>
      </c>
      <c r="Q42" s="151" t="str">
        <f>IF(J42&gt;'Moors League'!P47,'Lane 4 Team Sheet'!D52,"X")</f>
        <v>X</v>
      </c>
    </row>
    <row r="43" spans="1:17" s="134" customFormat="1" ht="21.75" customHeight="1">
      <c r="A43" s="246">
        <v>40</v>
      </c>
      <c r="B43" s="247" t="s">
        <v>134</v>
      </c>
      <c r="C43" s="248" t="s">
        <v>148</v>
      </c>
      <c r="D43" s="249" t="s">
        <v>138</v>
      </c>
      <c r="E43" s="243"/>
      <c r="F43" s="240">
        <v>18</v>
      </c>
      <c r="G43" s="241">
        <v>1</v>
      </c>
      <c r="H43" s="242">
        <v>14</v>
      </c>
      <c r="I43" s="243" t="s">
        <v>182</v>
      </c>
      <c r="J43" s="244">
        <v>29.78</v>
      </c>
      <c r="K43" s="245" t="s">
        <v>233</v>
      </c>
      <c r="N43" s="146" t="str">
        <f>IF(J43&gt;'Moors League'!D48,'Lane 1 Team Sheet'!D53,"X")</f>
        <v>X</v>
      </c>
      <c r="O43" s="146" t="str">
        <f>IF(J43&gt;'Moors League'!H48,'Lane 2 Team Sheet'!D53,"X")</f>
        <v>X</v>
      </c>
      <c r="P43" s="146" t="str">
        <f>IF(J43&gt;'Moors League'!L48,'Lane 3 Team Sheet'!D53,"X")</f>
        <v>X</v>
      </c>
      <c r="Q43" s="151" t="str">
        <f>IF(J43&gt;'Moors League'!P48,'Lane 4 Team Sheet'!D53,"X")</f>
        <v>X</v>
      </c>
    </row>
    <row r="44" spans="1:17" s="134" customFormat="1" ht="21.75" customHeight="1">
      <c r="A44" s="246">
        <v>41</v>
      </c>
      <c r="B44" s="247" t="s">
        <v>130</v>
      </c>
      <c r="C44" s="248" t="s">
        <v>131</v>
      </c>
      <c r="D44" s="249" t="s">
        <v>152</v>
      </c>
      <c r="E44" s="243"/>
      <c r="F44" s="240">
        <v>29</v>
      </c>
      <c r="G44" s="241">
        <v>6</v>
      </c>
      <c r="H44" s="242">
        <v>2</v>
      </c>
      <c r="I44" s="243" t="s">
        <v>133</v>
      </c>
      <c r="J44" s="244">
        <v>55.06</v>
      </c>
      <c r="K44" s="250"/>
      <c r="N44" s="146" t="str">
        <f>IF(J44&gt;'Moors League'!D49,"RECORD","X")</f>
        <v>X</v>
      </c>
      <c r="O44" s="146" t="str">
        <f>IF(J44&gt;'Moors League'!H49,"RECORD","X")</f>
        <v>X</v>
      </c>
      <c r="P44" s="146" t="str">
        <f>IF(J44&gt;'Moors League'!L49,"RECORD","X")</f>
        <v>X</v>
      </c>
      <c r="Q44" s="151" t="str">
        <f>IF(J44&gt;'Moors League'!P49,"RECORD","X")</f>
        <v>X</v>
      </c>
    </row>
    <row r="45" spans="1:17" s="134" customFormat="1" ht="21.75" customHeight="1">
      <c r="A45" s="246">
        <v>42</v>
      </c>
      <c r="B45" s="247" t="s">
        <v>134</v>
      </c>
      <c r="C45" s="248" t="s">
        <v>131</v>
      </c>
      <c r="D45" s="249" t="s">
        <v>152</v>
      </c>
      <c r="E45" s="243"/>
      <c r="F45" s="240">
        <v>18</v>
      </c>
      <c r="G45" s="241">
        <v>6</v>
      </c>
      <c r="H45" s="242">
        <v>11</v>
      </c>
      <c r="I45" s="243" t="s">
        <v>180</v>
      </c>
      <c r="J45" s="244">
        <v>48.31</v>
      </c>
      <c r="K45" s="250"/>
      <c r="N45" s="146" t="str">
        <f>IF(J45&gt;'Moors League'!D50,"RECORD","X")</f>
        <v>X</v>
      </c>
      <c r="O45" s="146" t="str">
        <f>IF(J45&gt;'Moors League'!H50,"RECORD","X")</f>
        <v>X</v>
      </c>
      <c r="P45" s="146" t="str">
        <f>IF(J45&gt;'Moors League'!L50,"RECORD","X")</f>
        <v>X</v>
      </c>
      <c r="Q45" s="151" t="str">
        <f>IF(J45&gt;'Moors League'!P50,"RECORD","X")</f>
        <v>X</v>
      </c>
    </row>
    <row r="46" spans="1:17" s="134" customFormat="1" ht="21.75" customHeight="1">
      <c r="A46" s="246">
        <v>43</v>
      </c>
      <c r="B46" s="247" t="s">
        <v>130</v>
      </c>
      <c r="C46" s="248" t="s">
        <v>137</v>
      </c>
      <c r="D46" s="249" t="s">
        <v>150</v>
      </c>
      <c r="E46" s="243"/>
      <c r="F46" s="240">
        <v>15</v>
      </c>
      <c r="G46" s="241">
        <v>5</v>
      </c>
      <c r="H46" s="242">
        <v>10</v>
      </c>
      <c r="I46" s="243" t="s">
        <v>139</v>
      </c>
      <c r="J46" s="253">
        <v>0.0008163194444444445</v>
      </c>
      <c r="K46" s="250"/>
      <c r="N46" s="146" t="str">
        <f>IF(J46&gt;'Moors League'!D51,"RECORD","X")</f>
        <v>X</v>
      </c>
      <c r="O46" s="146" t="str">
        <f>IF(J46&gt;'Moors League'!H51,"RECORD","X")</f>
        <v>X</v>
      </c>
      <c r="P46" s="146" t="str">
        <f>IF(J46&gt;'Moors League'!L51,"RECORD","X")</f>
        <v>X</v>
      </c>
      <c r="Q46" s="151" t="str">
        <f>IF(J46&gt;'Moors League'!P51,"RECORD","X")</f>
        <v>X</v>
      </c>
    </row>
    <row r="47" spans="1:17" s="134" customFormat="1" ht="21.75" customHeight="1">
      <c r="A47" s="246">
        <v>44</v>
      </c>
      <c r="B47" s="247" t="s">
        <v>134</v>
      </c>
      <c r="C47" s="248" t="s">
        <v>137</v>
      </c>
      <c r="D47" s="249" t="s">
        <v>150</v>
      </c>
      <c r="E47" s="243"/>
      <c r="F47" s="240">
        <v>26</v>
      </c>
      <c r="G47" s="241">
        <v>4</v>
      </c>
      <c r="H47" s="242">
        <v>14</v>
      </c>
      <c r="I47" s="256" t="s">
        <v>185</v>
      </c>
      <c r="J47" s="244" t="s">
        <v>234</v>
      </c>
      <c r="K47" s="250"/>
      <c r="N47" s="146" t="str">
        <f>IF(J47&gt;'Moors League'!D52,"RECORD","X")</f>
        <v>X</v>
      </c>
      <c r="O47" s="146" t="str">
        <f>IF(J47&gt;'Moors League'!H52,"RECORD","X")</f>
        <v>X</v>
      </c>
      <c r="P47" s="146" t="str">
        <f>IF(J47&gt;'Moors League'!L52,"RECORD","X")</f>
        <v>X</v>
      </c>
      <c r="Q47" s="151" t="str">
        <f>IF(J47&gt;'Moors League'!P52,"RECORD","X")</f>
        <v>X</v>
      </c>
    </row>
    <row r="48" spans="1:17" s="134" customFormat="1" ht="21.75" customHeight="1">
      <c r="A48" s="246">
        <v>45</v>
      </c>
      <c r="B48" s="247" t="s">
        <v>130</v>
      </c>
      <c r="C48" s="248" t="s">
        <v>148</v>
      </c>
      <c r="D48" s="249" t="s">
        <v>157</v>
      </c>
      <c r="E48" s="243"/>
      <c r="F48" s="240">
        <v>8</v>
      </c>
      <c r="G48" s="241">
        <v>10</v>
      </c>
      <c r="H48" s="242">
        <v>11</v>
      </c>
      <c r="I48" s="243" t="s">
        <v>135</v>
      </c>
      <c r="J48" s="244">
        <v>28.83</v>
      </c>
      <c r="K48" s="245" t="s">
        <v>158</v>
      </c>
      <c r="N48" s="146" t="str">
        <f>IF(J48&gt;'Moors League'!D53,'Lane 1 Team Sheet'!D62,"X")</f>
        <v>X</v>
      </c>
      <c r="O48" s="146" t="str">
        <f>IF(J48&gt;'Moors League'!H53,'Lane 2 Team Sheet'!D62,"X")</f>
        <v>X</v>
      </c>
      <c r="P48" s="146" t="str">
        <f>IF(J48&gt;'Moors League'!L53,'Lane 3 Team Sheet'!D62,"X")</f>
        <v>X</v>
      </c>
      <c r="Q48" s="151" t="str">
        <f>IF(J48&gt;'Moors League'!P53,'Lane 4 Team Sheet'!D62,"X")</f>
        <v>X</v>
      </c>
    </row>
    <row r="49" spans="1:17" s="134" customFormat="1" ht="21.75" customHeight="1">
      <c r="A49" s="246">
        <v>46</v>
      </c>
      <c r="B49" s="247" t="s">
        <v>134</v>
      </c>
      <c r="C49" s="248" t="s">
        <v>148</v>
      </c>
      <c r="D49" s="249" t="s">
        <v>157</v>
      </c>
      <c r="E49" s="243"/>
      <c r="F49" s="240">
        <v>29</v>
      </c>
      <c r="G49" s="241">
        <v>6</v>
      </c>
      <c r="H49" s="242">
        <v>2</v>
      </c>
      <c r="I49" s="243" t="s">
        <v>139</v>
      </c>
      <c r="J49" s="244">
        <v>26.15</v>
      </c>
      <c r="K49" s="245" t="s">
        <v>154</v>
      </c>
      <c r="N49" s="146" t="str">
        <f>IF(J49&gt;'Moors League'!D54,'Lane 1 Team Sheet'!D63,"X")</f>
        <v>X</v>
      </c>
      <c r="O49" s="146" t="str">
        <f>IF(J49&gt;'Moors League'!H54,'Lane 2 Team Sheet'!D63,"X")</f>
        <v>X</v>
      </c>
      <c r="P49" s="146" t="str">
        <f>IF(J49&gt;'Moors League'!L54,'Lane 3 Team Sheet'!D63,"X")</f>
        <v>X</v>
      </c>
      <c r="Q49" s="151" t="str">
        <f>IF(J49&gt;'Moors League'!P54,'Lane 4 Team Sheet'!D63,"X")</f>
        <v>X</v>
      </c>
    </row>
    <row r="50" spans="1:17" s="134" customFormat="1" ht="21.75" customHeight="1">
      <c r="A50" s="246">
        <v>47</v>
      </c>
      <c r="B50" s="247" t="s">
        <v>130</v>
      </c>
      <c r="C50" s="248" t="s">
        <v>146</v>
      </c>
      <c r="D50" s="249" t="s">
        <v>166</v>
      </c>
      <c r="E50" s="243"/>
      <c r="F50" s="240">
        <v>21</v>
      </c>
      <c r="G50" s="241">
        <v>1</v>
      </c>
      <c r="H50" s="242">
        <v>12</v>
      </c>
      <c r="I50" s="243" t="s">
        <v>180</v>
      </c>
      <c r="J50" s="244">
        <v>16.44</v>
      </c>
      <c r="K50" s="245" t="s">
        <v>181</v>
      </c>
      <c r="N50" s="146" t="str">
        <f>IF(J50&gt;'Moors League'!D55,'Lane 1 Team Sheet'!D64,"X")</f>
        <v>X</v>
      </c>
      <c r="O50" s="146" t="str">
        <f>IF(J50&gt;'Moors League'!H55,'Lane 2 Team Sheet'!D64,"X")</f>
        <v>X</v>
      </c>
      <c r="P50" s="146" t="str">
        <f>IF(J50&gt;'Moors League'!L55,'Lane 3 Team Sheet'!D64,"X")</f>
        <v>X</v>
      </c>
      <c r="Q50" s="151" t="str">
        <f>IF(J50&gt;'Moors League'!P55,'Lane 4 Team Sheet'!D64,"X")</f>
        <v>X</v>
      </c>
    </row>
    <row r="51" spans="1:17" s="134" customFormat="1" ht="21.75" customHeight="1">
      <c r="A51" s="246">
        <v>48</v>
      </c>
      <c r="B51" s="247" t="s">
        <v>134</v>
      </c>
      <c r="C51" s="248" t="s">
        <v>146</v>
      </c>
      <c r="D51" s="249" t="s">
        <v>166</v>
      </c>
      <c r="E51" s="243"/>
      <c r="F51" s="240">
        <v>6</v>
      </c>
      <c r="G51" s="241">
        <v>10</v>
      </c>
      <c r="H51" s="242">
        <v>1</v>
      </c>
      <c r="I51" s="243" t="s">
        <v>135</v>
      </c>
      <c r="J51" s="244">
        <v>16.21</v>
      </c>
      <c r="K51" s="245" t="s">
        <v>141</v>
      </c>
      <c r="N51" s="146" t="str">
        <f>IF(J51&gt;'Moors League'!D56,'Lane 1 Team Sheet'!D65,"X")</f>
        <v>X</v>
      </c>
      <c r="O51" s="146" t="str">
        <f>IF(J51&gt;'Moors League'!H56,'Lane 2 Team Sheet'!D65,"X")</f>
        <v>X</v>
      </c>
      <c r="P51" s="146" t="str">
        <f>IF(J51&gt;'Moors League'!L56,'Lane 3 Team Sheet'!D65,"X")</f>
        <v>X</v>
      </c>
      <c r="Q51" s="151" t="str">
        <f>IF(J51&gt;'Moors League'!P56,'Lane 4 Team Sheet'!D65,"X")</f>
        <v>X</v>
      </c>
    </row>
    <row r="52" spans="1:17" s="134" customFormat="1" ht="21.75" customHeight="1">
      <c r="A52" s="246">
        <v>49</v>
      </c>
      <c r="B52" s="247" t="s">
        <v>130</v>
      </c>
      <c r="C52" s="248" t="s">
        <v>142</v>
      </c>
      <c r="D52" s="249" t="s">
        <v>132</v>
      </c>
      <c r="E52" s="243"/>
      <c r="F52" s="240">
        <v>5</v>
      </c>
      <c r="G52" s="241">
        <v>10</v>
      </c>
      <c r="H52" s="242">
        <v>13</v>
      </c>
      <c r="I52" s="243" t="s">
        <v>182</v>
      </c>
      <c r="J52" s="244">
        <v>30.95</v>
      </c>
      <c r="K52" s="257" t="s">
        <v>188</v>
      </c>
      <c r="N52" s="146" t="str">
        <f>IF(J52&gt;'Moors League'!D57,'Lane 1 Team Sheet'!D66,"X")</f>
        <v>X</v>
      </c>
      <c r="O52" s="146" t="str">
        <f>IF(J52&gt;'Moors League'!H57,'Lane 2 Team Sheet'!D66,"X")</f>
        <v>X</v>
      </c>
      <c r="P52" s="146" t="str">
        <f>IF(J52&gt;'Moors League'!L57,'Lane 3 Team Sheet'!D66,"X")</f>
        <v>X</v>
      </c>
      <c r="Q52" s="151" t="str">
        <f>IF(J52&gt;'Moors League'!P57,'Lane 4 Team Sheet'!D66,"X")</f>
        <v>X</v>
      </c>
    </row>
    <row r="53" spans="1:17" s="134" customFormat="1" ht="21.75" customHeight="1">
      <c r="A53" s="246">
        <v>50</v>
      </c>
      <c r="B53" s="247" t="s">
        <v>134</v>
      </c>
      <c r="C53" s="248" t="s">
        <v>142</v>
      </c>
      <c r="D53" s="249" t="s">
        <v>132</v>
      </c>
      <c r="E53" s="243"/>
      <c r="F53" s="240">
        <v>11</v>
      </c>
      <c r="G53" s="241">
        <v>10</v>
      </c>
      <c r="H53" s="242">
        <v>8</v>
      </c>
      <c r="I53" s="243" t="s">
        <v>135</v>
      </c>
      <c r="J53" s="244">
        <v>29.14</v>
      </c>
      <c r="K53" s="245" t="s">
        <v>136</v>
      </c>
      <c r="N53" s="146" t="str">
        <f>IF(J53&gt;'Moors League'!D58,'Lane 1 Team Sheet'!D67,"X")</f>
        <v>X</v>
      </c>
      <c r="O53" s="146" t="str">
        <f>IF(J53&gt;'Moors League'!H58,'Lane 2 Team Sheet'!D67,"X")</f>
        <v>X</v>
      </c>
      <c r="P53" s="146" t="str">
        <f>IF(J53&gt;'Moors League'!L58,'Lane 3 Team Sheet'!D67,"X")</f>
        <v>X</v>
      </c>
      <c r="Q53" s="151" t="str">
        <f>IF(J53&gt;'Moors League'!P58,'Lane 4 Team Sheet'!D67,"X")</f>
        <v>X</v>
      </c>
    </row>
    <row r="54" spans="1:17" s="134" customFormat="1" ht="21.75" customHeight="1">
      <c r="A54" s="246">
        <v>51</v>
      </c>
      <c r="B54" s="247" t="s">
        <v>130</v>
      </c>
      <c r="C54" s="248" t="s">
        <v>137</v>
      </c>
      <c r="D54" s="249" t="s">
        <v>143</v>
      </c>
      <c r="E54" s="243"/>
      <c r="F54" s="240">
        <v>25</v>
      </c>
      <c r="G54" s="241">
        <v>6</v>
      </c>
      <c r="H54" s="242">
        <v>94</v>
      </c>
      <c r="I54" s="243" t="s">
        <v>144</v>
      </c>
      <c r="J54" s="244">
        <v>39.25</v>
      </c>
      <c r="K54" s="245" t="s">
        <v>159</v>
      </c>
      <c r="N54" s="146" t="str">
        <f>IF(J54&gt;'Moors League'!D59,'Lane 1 Team Sheet'!D68,"X")</f>
        <v>X</v>
      </c>
      <c r="O54" s="146" t="str">
        <f>IF(J54&gt;'Moors League'!H59,'Lane 2 Team Sheet'!D68,"X")</f>
        <v>X</v>
      </c>
      <c r="P54" s="146" t="str">
        <f>IF(J54&gt;'Moors League'!L59,'Lane 3 Team Sheet'!D68,"X")</f>
        <v>X</v>
      </c>
      <c r="Q54" s="151" t="str">
        <f>IF(J54&gt;'Moors League'!P59,'Lane 4 Team Sheet'!D68,"X")</f>
        <v>X</v>
      </c>
    </row>
    <row r="55" spans="1:17" s="134" customFormat="1" ht="21.75" customHeight="1">
      <c r="A55" s="246">
        <v>52</v>
      </c>
      <c r="B55" s="247" t="s">
        <v>134</v>
      </c>
      <c r="C55" s="248" t="s">
        <v>137</v>
      </c>
      <c r="D55" s="249" t="s">
        <v>143</v>
      </c>
      <c r="E55" s="243"/>
      <c r="F55" s="240">
        <v>27</v>
      </c>
      <c r="G55" s="241">
        <v>4</v>
      </c>
      <c r="H55" s="242">
        <v>85</v>
      </c>
      <c r="I55" s="243" t="s">
        <v>167</v>
      </c>
      <c r="J55" s="244">
        <v>38.97</v>
      </c>
      <c r="K55" s="245" t="s">
        <v>168</v>
      </c>
      <c r="N55" s="146" t="str">
        <f>IF(J55&gt;'Moors League'!D60,'Lane 1 Team Sheet'!D69,"X")</f>
        <v>X</v>
      </c>
      <c r="O55" s="146" t="str">
        <f>IF(J55&gt;'Moors League'!H60,'Lane 2 Team Sheet'!D69,"X")</f>
        <v>X</v>
      </c>
      <c r="P55" s="146" t="str">
        <f>IF(J55&gt;'Moors League'!L60,'Lane 3 Team Sheet'!D69,"X")</f>
        <v>X</v>
      </c>
      <c r="Q55" s="151" t="str">
        <f>IF(J55&gt;'Moors League'!P60,'Lane 4 Team Sheet'!D69,"X")</f>
        <v>X</v>
      </c>
    </row>
    <row r="56" spans="1:17" s="134" customFormat="1" ht="21.75" customHeight="1">
      <c r="A56" s="246">
        <v>53</v>
      </c>
      <c r="B56" s="247" t="s">
        <v>130</v>
      </c>
      <c r="C56" s="248" t="s">
        <v>131</v>
      </c>
      <c r="D56" s="249" t="s">
        <v>157</v>
      </c>
      <c r="E56" s="243"/>
      <c r="F56" s="240">
        <v>15</v>
      </c>
      <c r="G56" s="241">
        <v>3</v>
      </c>
      <c r="H56" s="242">
        <v>14</v>
      </c>
      <c r="I56" s="243" t="s">
        <v>182</v>
      </c>
      <c r="J56" s="244">
        <v>27.32</v>
      </c>
      <c r="K56" s="245" t="s">
        <v>188</v>
      </c>
      <c r="N56" s="146" t="str">
        <f>IF(J56&gt;'Moors League'!D61,'Lane 1 Team Sheet'!D70,"X")</f>
        <v>X</v>
      </c>
      <c r="O56" s="146" t="str">
        <f>IF(J56&gt;'Moors League'!H61,'Lane 2 Team Sheet'!D70,"X")</f>
        <v>X</v>
      </c>
      <c r="P56" s="146" t="str">
        <f>IF(J56&gt;'Moors League'!L61,'Lane 3 Team Sheet'!D70,"X")</f>
        <v>X</v>
      </c>
      <c r="Q56" s="151" t="str">
        <f>IF(J56&gt;'Moors League'!P61,'Lane 4 Team Sheet'!D70,"X")</f>
        <v>X</v>
      </c>
    </row>
    <row r="57" spans="1:17" s="134" customFormat="1" ht="21.75" customHeight="1">
      <c r="A57" s="246">
        <v>54</v>
      </c>
      <c r="B57" s="247" t="s">
        <v>134</v>
      </c>
      <c r="C57" s="248" t="s">
        <v>131</v>
      </c>
      <c r="D57" s="249" t="s">
        <v>157</v>
      </c>
      <c r="E57" s="243"/>
      <c r="F57" s="240">
        <v>4</v>
      </c>
      <c r="G57" s="241">
        <v>7</v>
      </c>
      <c r="H57" s="242">
        <v>9</v>
      </c>
      <c r="I57" s="243" t="s">
        <v>135</v>
      </c>
      <c r="J57" s="244">
        <v>23.9</v>
      </c>
      <c r="K57" s="245" t="s">
        <v>136</v>
      </c>
      <c r="N57" s="146" t="str">
        <f>IF(J57&gt;'Moors League'!D62,'Lane 1 Team Sheet'!D71,"X")</f>
        <v>X</v>
      </c>
      <c r="O57" s="146" t="str">
        <f>IF(J57&gt;'Moors League'!H62,'Lane 2 Team Sheet'!D71,"X")</f>
        <v>X</v>
      </c>
      <c r="P57" s="146" t="str">
        <f>IF(J57&gt;'Moors League'!L62,'Lane 3 Team Sheet'!D71,"X")</f>
        <v>X</v>
      </c>
      <c r="Q57" s="151" t="str">
        <f>IF(J57&gt;'Moors League'!P62,'Lane 4 Team Sheet'!D71,"X")</f>
        <v>X</v>
      </c>
    </row>
    <row r="58" spans="1:17" s="134" customFormat="1" ht="21.75" customHeight="1">
      <c r="A58" s="246">
        <v>55</v>
      </c>
      <c r="B58" s="247" t="s">
        <v>130</v>
      </c>
      <c r="C58" s="248" t="s">
        <v>148</v>
      </c>
      <c r="D58" s="249" t="s">
        <v>152</v>
      </c>
      <c r="E58" s="243"/>
      <c r="F58" s="240">
        <v>7</v>
      </c>
      <c r="G58" s="241">
        <v>7</v>
      </c>
      <c r="H58" s="242">
        <v>1</v>
      </c>
      <c r="I58" s="243" t="s">
        <v>144</v>
      </c>
      <c r="J58" s="244">
        <v>58.47</v>
      </c>
      <c r="K58" s="250"/>
      <c r="N58" s="146" t="str">
        <f>IF(J58&gt;'Moors League'!D63,"RECORD","X")</f>
        <v>X</v>
      </c>
      <c r="O58" s="146" t="str">
        <f>IF(J58&gt;'Moors League'!H63,"RECORD","X")</f>
        <v>X</v>
      </c>
      <c r="P58" s="146" t="str">
        <f>IF(J58&gt;'Moors League'!L63,"RECORD","X")</f>
        <v>X</v>
      </c>
      <c r="Q58" s="151" t="str">
        <f>IF(J58&gt;'Moors League'!P63,"RECORD","X")</f>
        <v>X</v>
      </c>
    </row>
    <row r="59" spans="1:17" s="134" customFormat="1" ht="21.75" customHeight="1">
      <c r="A59" s="246">
        <v>56</v>
      </c>
      <c r="B59" s="247" t="s">
        <v>134</v>
      </c>
      <c r="C59" s="248" t="s">
        <v>148</v>
      </c>
      <c r="D59" s="249" t="s">
        <v>152</v>
      </c>
      <c r="E59" s="243"/>
      <c r="F59" s="240">
        <v>18</v>
      </c>
      <c r="G59" s="241">
        <v>5</v>
      </c>
      <c r="H59" s="242">
        <v>13</v>
      </c>
      <c r="I59" s="243" t="s">
        <v>185</v>
      </c>
      <c r="J59" s="244">
        <v>53.35</v>
      </c>
      <c r="K59" s="250"/>
      <c r="N59" s="146" t="str">
        <f>IF(J59&gt;'Moors League'!D64,"RECORD","X")</f>
        <v>X</v>
      </c>
      <c r="O59" s="146" t="str">
        <f>IF(J59&gt;'Moors League'!H64,"RECORD","X")</f>
        <v>X</v>
      </c>
      <c r="P59" s="146" t="str">
        <f>IF(J59&gt;'Moors League'!L64,"RECORD","X")</f>
        <v>X</v>
      </c>
      <c r="Q59" s="151" t="str">
        <f>IF(J59&gt;'Moors League'!P64,"RECORD","X")</f>
        <v>X</v>
      </c>
    </row>
    <row r="60" spans="1:17" s="134" customFormat="1" ht="21.75" customHeight="1">
      <c r="A60" s="246">
        <v>57</v>
      </c>
      <c r="B60" s="247" t="s">
        <v>130</v>
      </c>
      <c r="C60" s="248" t="s">
        <v>161</v>
      </c>
      <c r="D60" s="249" t="s">
        <v>150</v>
      </c>
      <c r="E60" s="243"/>
      <c r="F60" s="240">
        <v>29</v>
      </c>
      <c r="G60" s="241">
        <v>6</v>
      </c>
      <c r="H60" s="242">
        <v>2</v>
      </c>
      <c r="I60" s="243" t="s">
        <v>133</v>
      </c>
      <c r="J60" s="244" t="s">
        <v>169</v>
      </c>
      <c r="K60" s="250"/>
      <c r="N60" s="146" t="str">
        <f>IF(J60&gt;'Moors League'!D65,"RECORD","X")</f>
        <v>X</v>
      </c>
      <c r="O60" s="146" t="str">
        <f>IF(J60&gt;'Moors League'!H65,"RECORD","X")</f>
        <v>X</v>
      </c>
      <c r="P60" s="146" t="str">
        <f>IF(J60&gt;'Moors League'!L65,"RECORD","X")</f>
        <v>X</v>
      </c>
      <c r="Q60" s="151" t="str">
        <f>IF(J60&gt;'Moors League'!P65,"RECORD","X")</f>
        <v>X</v>
      </c>
    </row>
    <row r="61" spans="1:17" s="134" customFormat="1" ht="21.75" customHeight="1">
      <c r="A61" s="246">
        <v>58</v>
      </c>
      <c r="B61" s="247" t="s">
        <v>134</v>
      </c>
      <c r="C61" s="248" t="s">
        <v>161</v>
      </c>
      <c r="D61" s="249" t="s">
        <v>150</v>
      </c>
      <c r="E61" s="243"/>
      <c r="F61" s="240">
        <v>29</v>
      </c>
      <c r="G61" s="241">
        <v>6</v>
      </c>
      <c r="H61" s="242">
        <v>2</v>
      </c>
      <c r="I61" s="243" t="s">
        <v>144</v>
      </c>
      <c r="J61" s="244" t="s">
        <v>170</v>
      </c>
      <c r="K61" s="250"/>
      <c r="N61" s="146" t="str">
        <f>IF(J61&gt;'Moors League'!D66,"RECORD","X")</f>
        <v>X</v>
      </c>
      <c r="O61" s="146" t="str">
        <f>IF(J61&gt;'Moors League'!H66,"RECORD","X")</f>
        <v>X</v>
      </c>
      <c r="P61" s="146" t="str">
        <f>IF(J61&gt;'Moors League'!L66,"RECORD","X")</f>
        <v>X</v>
      </c>
      <c r="Q61" s="151" t="str">
        <f>IF(J61&gt;'Moors League'!P66,"RECORD","X")</f>
        <v>X</v>
      </c>
    </row>
    <row r="62" spans="1:17" s="134" customFormat="1" ht="21.75" customHeight="1">
      <c r="A62" s="246">
        <v>59</v>
      </c>
      <c r="B62" s="247" t="s">
        <v>130</v>
      </c>
      <c r="C62" s="248" t="s">
        <v>142</v>
      </c>
      <c r="D62" s="249" t="s">
        <v>152</v>
      </c>
      <c r="E62" s="243"/>
      <c r="F62" s="240">
        <v>10</v>
      </c>
      <c r="G62" s="241">
        <v>4</v>
      </c>
      <c r="H62" s="242">
        <v>10</v>
      </c>
      <c r="I62" s="243" t="s">
        <v>135</v>
      </c>
      <c r="J62" s="244">
        <v>57.73</v>
      </c>
      <c r="K62" s="250"/>
      <c r="N62" s="146" t="str">
        <f>IF(J62&gt;'Moors League'!D67,"RECORD","X")</f>
        <v>X</v>
      </c>
      <c r="O62" s="146" t="str">
        <f>IF(J62&gt;'Moors League'!H67,"RECORD","X")</f>
        <v>X</v>
      </c>
      <c r="P62" s="146" t="str">
        <f>IF(J62&gt;'Moors League'!L67,"RECORD","X")</f>
        <v>X</v>
      </c>
      <c r="Q62" s="151" t="str">
        <f>IF(J62&gt;'Moors League'!P67,"RECORD","X")</f>
        <v>X</v>
      </c>
    </row>
    <row r="63" spans="1:17" s="134" customFormat="1" ht="21.75" customHeight="1">
      <c r="A63" s="246">
        <v>60</v>
      </c>
      <c r="B63" s="247" t="s">
        <v>134</v>
      </c>
      <c r="C63" s="248" t="s">
        <v>142</v>
      </c>
      <c r="D63" s="249" t="s">
        <v>152</v>
      </c>
      <c r="E63" s="243"/>
      <c r="F63" s="240">
        <v>19</v>
      </c>
      <c r="G63" s="241">
        <v>1</v>
      </c>
      <c r="H63" s="242">
        <v>8</v>
      </c>
      <c r="I63" s="243" t="s">
        <v>135</v>
      </c>
      <c r="J63" s="244">
        <v>50.25</v>
      </c>
      <c r="K63" s="250"/>
      <c r="N63" s="146" t="str">
        <f>IF(J63&gt;'Moors League'!D68,"RECORD","X")</f>
        <v>X</v>
      </c>
      <c r="O63" s="146" t="str">
        <f>IF(J63&gt;'Moors League'!H68,"RECORD","X")</f>
        <v>X</v>
      </c>
      <c r="P63" s="146" t="str">
        <f>IF(J63&gt;'Moors League'!L68,"RECORD","X")</f>
        <v>X</v>
      </c>
      <c r="Q63" s="151" t="str">
        <f>IF(J63&gt;'Moors League'!P68,"RECORD","X")</f>
        <v>X</v>
      </c>
    </row>
    <row r="64" spans="1:17" s="134" customFormat="1" ht="21.75" customHeight="1">
      <c r="A64" s="258">
        <v>61</v>
      </c>
      <c r="B64" s="259" t="s">
        <v>171</v>
      </c>
      <c r="C64" s="260" t="s">
        <v>172</v>
      </c>
      <c r="D64" s="261" t="s">
        <v>173</v>
      </c>
      <c r="E64" s="262"/>
      <c r="F64" s="263">
        <v>4</v>
      </c>
      <c r="G64" s="264">
        <v>7</v>
      </c>
      <c r="H64" s="265">
        <v>9</v>
      </c>
      <c r="I64" s="266" t="s">
        <v>135</v>
      </c>
      <c r="J64" s="267" t="s">
        <v>179</v>
      </c>
      <c r="K64" s="268"/>
      <c r="N64" s="146" t="str">
        <f>IF(J64&gt;'Moors League'!D69,"RECORD","X")</f>
        <v>X</v>
      </c>
      <c r="O64" s="146" t="str">
        <f>IF(J64&gt;'Moors League'!H69,"RECORD","X")</f>
        <v>X</v>
      </c>
      <c r="P64" s="146" t="str">
        <f>IF(J64&gt;'Moors League'!L69,"RECORD","X")</f>
        <v>X</v>
      </c>
      <c r="Q64" s="151" t="str">
        <f>IF(J64&gt;'Moors League'!P69,"RECORD","X")</f>
        <v>X</v>
      </c>
    </row>
    <row r="65" spans="1:17" s="134" customFormat="1" ht="21.75" customHeight="1">
      <c r="A65" s="129"/>
      <c r="B65" s="130"/>
      <c r="C65" s="130"/>
      <c r="D65" s="131"/>
      <c r="E65" s="132"/>
      <c r="F65" s="141"/>
      <c r="G65" s="129"/>
      <c r="H65" s="129"/>
      <c r="N65" s="129"/>
      <c r="O65" s="129"/>
      <c r="P65" s="129"/>
      <c r="Q65" s="129"/>
    </row>
    <row r="66" spans="1:17" s="134" customFormat="1" ht="21.75" customHeight="1">
      <c r="A66" s="129"/>
      <c r="B66" s="130"/>
      <c r="C66" s="130"/>
      <c r="D66" s="131"/>
      <c r="E66" s="132"/>
      <c r="F66" s="141"/>
      <c r="G66" s="129"/>
      <c r="H66" s="129"/>
      <c r="N66" s="129"/>
      <c r="O66" s="129"/>
      <c r="P66" s="129"/>
      <c r="Q66" s="129"/>
    </row>
    <row r="67" spans="1:17" s="134" customFormat="1" ht="21.75" customHeight="1">
      <c r="A67" s="129"/>
      <c r="B67" s="130"/>
      <c r="C67" s="130"/>
      <c r="D67" s="131"/>
      <c r="E67" s="132"/>
      <c r="F67" s="141"/>
      <c r="G67" s="129"/>
      <c r="H67" s="129"/>
      <c r="N67" s="129"/>
      <c r="O67" s="129"/>
      <c r="P67" s="129"/>
      <c r="Q67" s="129"/>
    </row>
    <row r="68" spans="1:17" s="134" customFormat="1" ht="21.75" customHeight="1">
      <c r="A68" s="129"/>
      <c r="B68" s="130"/>
      <c r="C68" s="130"/>
      <c r="D68" s="131"/>
      <c r="E68" s="138"/>
      <c r="F68" s="142"/>
      <c r="G68" s="129"/>
      <c r="H68" s="129"/>
      <c r="N68" s="129"/>
      <c r="O68" s="129"/>
      <c r="P68" s="129"/>
      <c r="Q68" s="129"/>
    </row>
    <row r="69" spans="1:17" s="134" customFormat="1" ht="21.75" customHeight="1">
      <c r="A69" s="129"/>
      <c r="B69" s="137"/>
      <c r="C69" s="137"/>
      <c r="D69" s="131"/>
      <c r="E69" s="138"/>
      <c r="F69" s="142"/>
      <c r="G69" s="129"/>
      <c r="H69" s="129"/>
      <c r="N69" s="129"/>
      <c r="O69" s="129"/>
      <c r="P69" s="129"/>
      <c r="Q69" s="129"/>
    </row>
    <row r="70" spans="1:17" s="134" customFormat="1" ht="21.75" customHeight="1">
      <c r="A70" s="129"/>
      <c r="B70" s="130"/>
      <c r="C70" s="130"/>
      <c r="D70" s="131"/>
      <c r="E70" s="135"/>
      <c r="F70" s="142"/>
      <c r="G70" s="129"/>
      <c r="H70" s="129"/>
      <c r="N70" s="129"/>
      <c r="O70" s="129"/>
      <c r="P70" s="129"/>
      <c r="Q70" s="129"/>
    </row>
    <row r="71" spans="1:17" s="134" customFormat="1" ht="21.75" customHeight="1">
      <c r="A71" s="129"/>
      <c r="B71" s="137"/>
      <c r="C71" s="137"/>
      <c r="D71" s="131"/>
      <c r="E71" s="135"/>
      <c r="F71" s="142"/>
      <c r="G71" s="129"/>
      <c r="H71" s="129"/>
      <c r="N71" s="129"/>
      <c r="O71" s="129"/>
      <c r="P71" s="129"/>
      <c r="Q71" s="129"/>
    </row>
    <row r="72" spans="1:17" s="134" customFormat="1" ht="21.75" customHeight="1">
      <c r="A72" s="129"/>
      <c r="B72" s="130"/>
      <c r="C72" s="130"/>
      <c r="D72" s="131"/>
      <c r="E72" s="135"/>
      <c r="F72" s="142"/>
      <c r="G72" s="129"/>
      <c r="H72" s="129"/>
      <c r="N72" s="129"/>
      <c r="O72" s="129"/>
      <c r="P72" s="129"/>
      <c r="Q72" s="129"/>
    </row>
    <row r="73" spans="1:17" s="134" customFormat="1" ht="21.75" customHeight="1">
      <c r="A73" s="129"/>
      <c r="B73" s="137"/>
      <c r="C73" s="137"/>
      <c r="D73" s="131"/>
      <c r="E73" s="135"/>
      <c r="F73" s="142"/>
      <c r="G73" s="129"/>
      <c r="H73" s="129"/>
      <c r="N73" s="129"/>
      <c r="O73" s="129"/>
      <c r="P73" s="129"/>
      <c r="Q73" s="129"/>
    </row>
    <row r="74" spans="1:17" s="134" customFormat="1" ht="21.75" customHeight="1">
      <c r="A74" s="129"/>
      <c r="B74" s="130"/>
      <c r="C74" s="130"/>
      <c r="D74" s="131"/>
      <c r="E74" s="135"/>
      <c r="F74" s="142"/>
      <c r="G74" s="129"/>
      <c r="H74" s="129"/>
      <c r="N74" s="129"/>
      <c r="O74" s="129"/>
      <c r="P74" s="129"/>
      <c r="Q74" s="129"/>
    </row>
    <row r="75" spans="1:17" s="134" customFormat="1" ht="21.75" customHeight="1">
      <c r="A75" s="129"/>
      <c r="B75" s="137"/>
      <c r="C75" s="137"/>
      <c r="D75" s="131"/>
      <c r="E75" s="135"/>
      <c r="F75" s="142"/>
      <c r="G75" s="129"/>
      <c r="H75" s="129"/>
      <c r="N75" s="129"/>
      <c r="O75" s="129"/>
      <c r="P75" s="129"/>
      <c r="Q75" s="129"/>
    </row>
    <row r="76" spans="1:17" s="134" customFormat="1" ht="21.75" customHeight="1">
      <c r="A76" s="129"/>
      <c r="B76" s="130"/>
      <c r="C76" s="130"/>
      <c r="D76" s="131"/>
      <c r="E76" s="135"/>
      <c r="F76" s="142"/>
      <c r="G76" s="129"/>
      <c r="H76" s="129"/>
      <c r="N76" s="129"/>
      <c r="O76" s="129"/>
      <c r="P76" s="129"/>
      <c r="Q76" s="129"/>
    </row>
    <row r="77" spans="1:17" s="134" customFormat="1" ht="21.75" customHeight="1">
      <c r="A77" s="129"/>
      <c r="B77" s="137"/>
      <c r="C77" s="137"/>
      <c r="D77" s="131"/>
      <c r="E77" s="135"/>
      <c r="F77" s="142"/>
      <c r="G77" s="129"/>
      <c r="H77" s="129"/>
      <c r="N77" s="129"/>
      <c r="O77" s="129"/>
      <c r="P77" s="129"/>
      <c r="Q77" s="129"/>
    </row>
    <row r="78" spans="1:17" s="134" customFormat="1" ht="21.75" customHeight="1">
      <c r="A78" s="129"/>
      <c r="B78" s="130"/>
      <c r="C78" s="130"/>
      <c r="D78" s="136"/>
      <c r="E78" s="135"/>
      <c r="F78" s="142"/>
      <c r="G78" s="129"/>
      <c r="H78" s="129"/>
      <c r="N78" s="129"/>
      <c r="O78" s="129"/>
      <c r="P78" s="129"/>
      <c r="Q78" s="129"/>
    </row>
    <row r="79" spans="1:17" s="134" customFormat="1" ht="21.75" customHeight="1">
      <c r="A79" s="129"/>
      <c r="B79" s="137"/>
      <c r="C79" s="137"/>
      <c r="D79" s="131"/>
      <c r="E79" s="135"/>
      <c r="F79" s="143"/>
      <c r="G79" s="129"/>
      <c r="H79" s="129"/>
      <c r="N79" s="129"/>
      <c r="O79" s="129"/>
      <c r="P79" s="129"/>
      <c r="Q79" s="129"/>
    </row>
    <row r="80" spans="1:17" s="134" customFormat="1" ht="21.75" customHeight="1">
      <c r="A80" s="129"/>
      <c r="B80" s="130"/>
      <c r="C80" s="130"/>
      <c r="D80" s="131"/>
      <c r="E80" s="135"/>
      <c r="F80" s="142"/>
      <c r="G80" s="129"/>
      <c r="H80" s="129"/>
      <c r="N80" s="129"/>
      <c r="O80" s="129"/>
      <c r="P80" s="129"/>
      <c r="Q80" s="129"/>
    </row>
    <row r="81" spans="1:17" s="134" customFormat="1" ht="21.75" customHeight="1">
      <c r="A81" s="129"/>
      <c r="B81" s="137"/>
      <c r="C81" s="137"/>
      <c r="D81" s="131"/>
      <c r="E81" s="135"/>
      <c r="F81" s="142"/>
      <c r="G81" s="129"/>
      <c r="H81" s="129"/>
      <c r="N81" s="129"/>
      <c r="O81" s="129"/>
      <c r="P81" s="129"/>
      <c r="Q81" s="129"/>
    </row>
    <row r="82" spans="1:17" s="134" customFormat="1" ht="21.75" customHeight="1">
      <c r="A82" s="129"/>
      <c r="B82" s="137"/>
      <c r="C82" s="137"/>
      <c r="D82" s="131"/>
      <c r="E82" s="135"/>
      <c r="F82" s="142"/>
      <c r="G82" s="129"/>
      <c r="H82" s="129"/>
      <c r="N82" s="129"/>
      <c r="O82" s="129"/>
      <c r="P82" s="129"/>
      <c r="Q82" s="129"/>
    </row>
    <row r="83" spans="1:17" s="134" customFormat="1" ht="21.75" customHeight="1">
      <c r="A83" s="129"/>
      <c r="B83" s="137"/>
      <c r="C83" s="137"/>
      <c r="D83" s="131"/>
      <c r="E83" s="135"/>
      <c r="F83" s="142"/>
      <c r="G83" s="129"/>
      <c r="H83" s="129"/>
      <c r="N83" s="129"/>
      <c r="O83" s="129"/>
      <c r="P83" s="129"/>
      <c r="Q83" s="129"/>
    </row>
    <row r="84" spans="1:17" s="134" customFormat="1" ht="21.75" customHeight="1">
      <c r="A84" s="129"/>
      <c r="B84" s="137"/>
      <c r="C84" s="137"/>
      <c r="D84" s="131"/>
      <c r="E84" s="135"/>
      <c r="F84" s="142"/>
      <c r="G84" s="129"/>
      <c r="H84" s="129"/>
      <c r="N84" s="129"/>
      <c r="O84" s="129"/>
      <c r="P84" s="129"/>
      <c r="Q84" s="129"/>
    </row>
    <row r="85" spans="5:6" ht="24.75" customHeight="1">
      <c r="E85" s="71"/>
      <c r="F85" s="144"/>
    </row>
  </sheetData>
  <sheetProtection password="8D01" sheet="1"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:D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2015-01-25T14:23:50Z</cp:lastPrinted>
  <dcterms:created xsi:type="dcterms:W3CDTF">2006-02-26T16:54:02Z</dcterms:created>
  <dcterms:modified xsi:type="dcterms:W3CDTF">2015-01-26T09:36:54Z</dcterms:modified>
  <cp:category/>
  <cp:version/>
  <cp:contentType/>
  <cp:contentStatus/>
</cp:coreProperties>
</file>