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9320" windowHeight="12120" tabRatio="856" activeTab="0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</sheets>
  <definedNames>
    <definedName name="_xlfn_RTD">#N/A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5">'Lane 4 Team Sheet'!$A$1:$J$89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3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All unsettled on blocks</t>
        </r>
      </text>
    </comment>
    <comment ref="L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Start before signal
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Takeover L2</t>
        </r>
      </text>
    </comment>
    <comment ref="L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False Start</t>
        </r>
      </text>
    </comment>
    <comment ref="H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Takeover Length1-2</t>
        </r>
      </text>
    </comment>
    <comment ref="L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Late \Start 
2.3.2</t>
        </r>
      </text>
    </comment>
    <comment ref="P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False Start</t>
        </r>
      </text>
    </comment>
    <comment ref="D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Movement at start
</t>
        </r>
      </text>
    </comment>
    <comment ref="L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Moving at start</t>
        </r>
      </text>
    </comment>
    <comment ref="D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 over L1-2</t>
        </r>
      </text>
    </comment>
    <comment ref="H5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6.5 Backstroke turn</t>
        </r>
      </text>
    </comment>
    <comment ref="D6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RECORD
</t>
        </r>
      </text>
    </comment>
    <comment ref="P6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5.4 Start before signal
</t>
        </r>
      </text>
    </comment>
  </commentList>
</comments>
</file>

<file path=xl/sharedStrings.xml><?xml version="1.0" encoding="utf-8"?>
<sst xmlns="http://schemas.openxmlformats.org/spreadsheetml/2006/main" count="1737" uniqueCount="399">
  <si>
    <t>MOORS SWIMMING LEAGUE</t>
  </si>
  <si>
    <t>Venue</t>
  </si>
  <si>
    <t>Date</t>
  </si>
  <si>
    <t>EVENT</t>
  </si>
  <si>
    <t>Northallerton</t>
  </si>
  <si>
    <t>Guisborough</t>
  </si>
  <si>
    <t>Saltburn &amp; Marske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</si>
  <si>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</si>
  <si>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</si>
  <si>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</si>
  <si>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</si>
  <si>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</si>
  <si>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</si>
  <si>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</si>
  <si>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</si>
  <si>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Place</t>
  </si>
  <si>
    <t>Points</t>
  </si>
  <si>
    <t>Girls Open              50m Backstroke</t>
  </si>
  <si>
    <t>X</t>
  </si>
  <si>
    <t>Boys Open             50m Backstroke</t>
  </si>
  <si>
    <t>Girls 11 &amp; 12 years 50m Butterfly</t>
  </si>
  <si>
    <t>Boys 11 &amp; 12 years 50m Butterfly</t>
  </si>
  <si>
    <t>Girls 15 &amp; 16 years 50m Breaststroke</t>
  </si>
  <si>
    <t>DNS</t>
  </si>
  <si>
    <t>Boys 15 &amp; 16 years 50m Breaststroke</t>
  </si>
  <si>
    <t>DSQ</t>
  </si>
  <si>
    <t>Girls 10 years        25m Freestyle</t>
  </si>
  <si>
    <t>T/O</t>
  </si>
  <si>
    <t>Boys 10 years        25m Freestyle</t>
  </si>
  <si>
    <t>Girls 13 &amp; 14 years 50m Backstroke</t>
  </si>
  <si>
    <t>Boys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</si>
  <si>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</si>
  <si>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</si>
  <si>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</si>
  <si>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</si>
  <si>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</si>
  <si>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</si>
  <si>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</si>
  <si>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</si>
  <si>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</si>
  <si>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</si>
  <si>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</si>
  <si>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</si>
  <si>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</si>
  <si>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</si>
  <si>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</si>
  <si>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</si>
  <si>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</si>
  <si>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</si>
  <si>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</si>
  <si>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</si>
  <si>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</si>
  <si>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</si>
  <si>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</si>
  <si>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</si>
  <si>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</si>
  <si>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</si>
  <si>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</si>
  <si>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</si>
  <si>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</si>
  <si>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</si>
  <si>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</si>
  <si>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</si>
  <si>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</si>
  <si>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</si>
  <si>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</si>
  <si>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</si>
  <si>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</si>
  <si>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</si>
  <si>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</si>
  <si>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</si>
  <si>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</si>
  <si>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</si>
  <si>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</si>
  <si>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</si>
  <si>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</si>
  <si>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</si>
  <si>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</si>
  <si>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</si>
  <si>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Girls 15 &amp; 16 years 4x1 Freestyle Relay</t>
  </si>
  <si>
    <t>Boys 15 &amp; 16 years 4x1 Freestyle Relay</t>
  </si>
  <si>
    <t>Mixed Canon         10x1 Freestyle Relay</t>
  </si>
  <si>
    <t>TOTAL POINTS</t>
  </si>
  <si>
    <t>POSITION</t>
  </si>
  <si>
    <t>1st</t>
  </si>
  <si>
    <t>2nd</t>
  </si>
  <si>
    <t>3rd</t>
  </si>
  <si>
    <t>4th</t>
  </si>
  <si>
    <t>Total</t>
  </si>
  <si>
    <t xml:space="preserve">Moors League Results </t>
  </si>
  <si>
    <t>Place Table</t>
  </si>
  <si>
    <t>Result</t>
  </si>
  <si>
    <t>Moors Swimming League</t>
  </si>
  <si>
    <t xml:space="preserve">Date:-  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</si>
  <si>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</si>
  <si>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</si>
  <si>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</si>
  <si>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</si>
  <si>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</si>
  <si>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</si>
  <si>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</si>
  <si>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</si>
  <si>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</si>
  <si>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</si>
  <si>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</si>
  <si>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</si>
  <si>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</si>
  <si>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</si>
  <si>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</si>
  <si>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</si>
  <si>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Back</t>
  </si>
  <si>
    <t>Breast</t>
  </si>
  <si>
    <t>Fly</t>
  </si>
  <si>
    <t>F/C</t>
  </si>
  <si>
    <t>4 X 1 F/C</t>
  </si>
  <si>
    <t>50M BRST</t>
  </si>
  <si>
    <t>25M B/K</t>
  </si>
  <si>
    <t>Yasmin Marshall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</si>
  <si>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</si>
  <si>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</si>
  <si>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</si>
  <si>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</si>
  <si>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</si>
  <si>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</si>
  <si>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</si>
  <si>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</si>
  <si>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</si>
  <si>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</si>
  <si>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</si>
  <si>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</si>
  <si>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</si>
  <si>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</si>
  <si>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</si>
  <si>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</si>
  <si>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 xml:space="preserve"> </t>
  </si>
  <si>
    <t>Kate Fraser</t>
  </si>
  <si>
    <t>Gabriel Martin</t>
  </si>
  <si>
    <t>Hannah Prouse</t>
  </si>
  <si>
    <t>Moors Records</t>
  </si>
  <si>
    <t xml:space="preserve">Records </t>
  </si>
  <si>
    <t>@</t>
  </si>
  <si>
    <t>Girls</t>
  </si>
  <si>
    <t>Open</t>
  </si>
  <si>
    <t>50m Backstroke</t>
  </si>
  <si>
    <t>Boys</t>
  </si>
  <si>
    <t>Joseph Richards</t>
  </si>
  <si>
    <t>11&amp;12</t>
  </si>
  <si>
    <t>50m Butterfly</t>
  </si>
  <si>
    <t xml:space="preserve"> Guisborough</t>
  </si>
  <si>
    <t xml:space="preserve"> Christopher Wilkinson</t>
  </si>
  <si>
    <t>15&amp;16</t>
  </si>
  <si>
    <t>50m Breaststroke</t>
  </si>
  <si>
    <t xml:space="preserve"> Matthew Young</t>
  </si>
  <si>
    <t>10 years</t>
  </si>
  <si>
    <t>25m Freestyle</t>
  </si>
  <si>
    <t xml:space="preserve"> Eston</t>
  </si>
  <si>
    <t xml:space="preserve"> Dannielle Dunn</t>
  </si>
  <si>
    <t xml:space="preserve"> Northallerton</t>
  </si>
  <si>
    <t xml:space="preserve"> Sam Rowley</t>
  </si>
  <si>
    <t>13&amp;14</t>
  </si>
  <si>
    <t xml:space="preserve"> Kate Fraser</t>
  </si>
  <si>
    <t>Medley Relay</t>
  </si>
  <si>
    <t xml:space="preserve"> Saltburn &amp; Marske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</si>
  <si>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</si>
  <si>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</si>
  <si>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</si>
  <si>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</si>
  <si>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</si>
  <si>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Stokesley</t>
  </si>
  <si>
    <t xml:space="preserve"> Holly Jackson</t>
  </si>
  <si>
    <t>50m Freestyle</t>
  </si>
  <si>
    <t xml:space="preserve"> Jennifer Cornes</t>
  </si>
  <si>
    <t xml:space="preserve"> Matthew Moody</t>
  </si>
  <si>
    <t>Stokesley</t>
  </si>
  <si>
    <t>1.05.22</t>
  </si>
  <si>
    <t>9&amp;10</t>
  </si>
  <si>
    <t>1.08.66</t>
  </si>
  <si>
    <t>1.04.91</t>
  </si>
  <si>
    <t>1.03.54</t>
  </si>
  <si>
    <t xml:space="preserve"> Alex Grundman</t>
  </si>
  <si>
    <t>25m Breaststroke</t>
  </si>
  <si>
    <t xml:space="preserve"> Ellie Berryman-Athey</t>
  </si>
  <si>
    <t xml:space="preserve"> Ben Wilbor</t>
  </si>
  <si>
    <t xml:space="preserve"> Jasmine Craggs</t>
  </si>
  <si>
    <t>1.08.33</t>
  </si>
  <si>
    <t>25m Butterfly</t>
  </si>
  <si>
    <t>Chloe Oliver</t>
  </si>
  <si>
    <t>1.20.60</t>
  </si>
  <si>
    <t>1.17.45</t>
  </si>
  <si>
    <t>Mixed</t>
  </si>
  <si>
    <t>10x1</t>
  </si>
  <si>
    <t>Cannon Relay</t>
  </si>
  <si>
    <t>2.20.12</t>
  </si>
  <si>
    <t>50 FLY</t>
  </si>
  <si>
    <t>Thornaby</t>
  </si>
  <si>
    <t>Simon Littlefair-Dryden</t>
  </si>
  <si>
    <t>James Wyllie</t>
  </si>
  <si>
    <t>Katie Thompson</t>
  </si>
  <si>
    <t>1.07.25</t>
  </si>
  <si>
    <t>14th May 2016</t>
  </si>
  <si>
    <t>Redcar Leisure Centre (Host Saltburn)</t>
  </si>
  <si>
    <t>Saltburn</t>
  </si>
  <si>
    <t>Ella McNeill</t>
  </si>
  <si>
    <t>Josh Watson</t>
  </si>
  <si>
    <t>Katie Hill</t>
  </si>
  <si>
    <t>Alice Cargill</t>
  </si>
  <si>
    <t>Annabel Cunningham</t>
  </si>
  <si>
    <t>Matthew Howden</t>
  </si>
  <si>
    <t>George Hardy</t>
  </si>
  <si>
    <t>Emma Gettings</t>
  </si>
  <si>
    <t>Katie Thornton</t>
  </si>
  <si>
    <t>Alex Grant</t>
  </si>
  <si>
    <t>Eleanor Hardy</t>
  </si>
  <si>
    <t>Sarah Dawson</t>
  </si>
  <si>
    <t>Hope Boothby</t>
  </si>
  <si>
    <t>Luke Richardson</t>
  </si>
  <si>
    <t>Matthew Kirk</t>
  </si>
  <si>
    <t>Becky Poppitt</t>
  </si>
  <si>
    <t>Zoe Hill</t>
  </si>
  <si>
    <t>Owen Massey</t>
  </si>
  <si>
    <t>William Brass</t>
  </si>
  <si>
    <t>Hannah Takacs</t>
  </si>
  <si>
    <t>Mia Harrison</t>
  </si>
  <si>
    <t>Millie Poppitt</t>
  </si>
  <si>
    <t>Sami Khelifi</t>
  </si>
  <si>
    <t>Martyn Lowes</t>
  </si>
  <si>
    <t>Archie Richardson</t>
  </si>
  <si>
    <t>Callum Poppitt</t>
  </si>
  <si>
    <t>Grace McLean</t>
  </si>
  <si>
    <t>Anna Betterton</t>
  </si>
  <si>
    <t>Anthony Prouse</t>
  </si>
  <si>
    <t>Piper Clements</t>
  </si>
  <si>
    <t>Mathew Hill</t>
  </si>
  <si>
    <t>Phoebe Jennings</t>
  </si>
  <si>
    <t>Jake Blair</t>
  </si>
  <si>
    <t>Isobelle Troop</t>
  </si>
  <si>
    <t>Samuel Hill</t>
  </si>
  <si>
    <t>Emma Fowler</t>
  </si>
  <si>
    <t>Ben O Donovan</t>
  </si>
  <si>
    <t>Amy Weeks</t>
  </si>
  <si>
    <t>Gary Mendum</t>
  </si>
  <si>
    <t>Ruby Ramsey</t>
  </si>
  <si>
    <t>Jak Miller</t>
  </si>
  <si>
    <t>Max Davidson</t>
  </si>
  <si>
    <t>Kelsey Newsome</t>
  </si>
  <si>
    <t>Francesca Sutherland</t>
  </si>
  <si>
    <t>Josh Heathcock</t>
  </si>
  <si>
    <t>Sarah Barker</t>
  </si>
  <si>
    <t>Alex Proffitt</t>
  </si>
  <si>
    <t>Luke Baines</t>
  </si>
  <si>
    <t>Amelia Rigg</t>
  </si>
  <si>
    <t>Adam Westwick</t>
  </si>
  <si>
    <t>Charlotte Sutherland</t>
  </si>
  <si>
    <t>Curtis Farrier</t>
  </si>
  <si>
    <t>Josh Baines</t>
  </si>
  <si>
    <t>Katie Gibson</t>
  </si>
  <si>
    <t>Luke Swales</t>
  </si>
  <si>
    <t>Rebecca Forster</t>
  </si>
  <si>
    <t>Joe Dale</t>
  </si>
  <si>
    <t>Jesicca Lynch</t>
  </si>
  <si>
    <t>Nathan Forster</t>
  </si>
  <si>
    <t>Piper clements</t>
  </si>
  <si>
    <t>Isoblle Troop</t>
  </si>
  <si>
    <t>Helen Eyeington</t>
  </si>
  <si>
    <t>Peter Wilson</t>
  </si>
  <si>
    <t>Megan Humble</t>
  </si>
  <si>
    <t>Alfie Scales</t>
  </si>
  <si>
    <t>Holly Smith</t>
  </si>
  <si>
    <t>Alex McNeil</t>
  </si>
  <si>
    <t>Sophie Pollitt</t>
  </si>
  <si>
    <t>Alec Gill</t>
  </si>
  <si>
    <t>Jack Trainer</t>
  </si>
  <si>
    <t>Laura Mack</t>
  </si>
  <si>
    <t>Thomas Hillier</t>
  </si>
  <si>
    <t>Kirsty Bladen</t>
  </si>
  <si>
    <t>Christopher Matthews</t>
  </si>
  <si>
    <t>Victoria Bladen</t>
  </si>
  <si>
    <t>Alfie Wattis</t>
  </si>
  <si>
    <t>Paige Glennon</t>
  </si>
  <si>
    <t>Ashley Wilson</t>
  </si>
  <si>
    <t>Amy Wilson</t>
  </si>
  <si>
    <t>Amrit Muirhead</t>
  </si>
  <si>
    <t>Ben Kelly</t>
  </si>
  <si>
    <t>Holly Bryson</t>
  </si>
  <si>
    <t>Becky Watson</t>
  </si>
  <si>
    <t>Oliver Hendry</t>
  </si>
  <si>
    <t>Danielle Colmer</t>
  </si>
  <si>
    <t>Jake Smith</t>
  </si>
  <si>
    <t>Niam Arthur</t>
  </si>
  <si>
    <t>Abigail Pollitt</t>
  </si>
  <si>
    <t>Oliver Julian</t>
  </si>
  <si>
    <t>Bethany Eaglesham</t>
  </si>
  <si>
    <t>Jenny Eaglesham</t>
  </si>
  <si>
    <t>Charlie Scales</t>
  </si>
  <si>
    <t>Annie Zue</t>
  </si>
  <si>
    <t>Dev Bhatia</t>
  </si>
  <si>
    <t>Somaga Chinwuba</t>
  </si>
  <si>
    <t>Hugo Collins</t>
  </si>
  <si>
    <t>1.06.76</t>
  </si>
  <si>
    <t>1.04.73</t>
  </si>
  <si>
    <t>1.14.78</t>
  </si>
  <si>
    <t>1.08.97</t>
  </si>
  <si>
    <t>1.01.97</t>
  </si>
  <si>
    <t>1.02.26</t>
  </si>
  <si>
    <t>1.11.52</t>
  </si>
  <si>
    <t>1.00.48</t>
  </si>
  <si>
    <t>1.07.67</t>
  </si>
  <si>
    <t>1.09.80</t>
  </si>
  <si>
    <t>1.12.62</t>
  </si>
  <si>
    <t>1.05.90</t>
  </si>
  <si>
    <t>1.17.82</t>
  </si>
  <si>
    <t>1.17.80</t>
  </si>
  <si>
    <t>1.13.03</t>
  </si>
  <si>
    <t>1.01.43</t>
  </si>
  <si>
    <t>1.19.83</t>
  </si>
  <si>
    <t>1.17.89</t>
  </si>
  <si>
    <t>1.03.57</t>
  </si>
  <si>
    <t>1.10.28</t>
  </si>
  <si>
    <t>1.15.32</t>
  </si>
  <si>
    <t>1.15.95</t>
  </si>
  <si>
    <t>1.22.55</t>
  </si>
  <si>
    <t>1.16.80</t>
  </si>
  <si>
    <t>1.17.27</t>
  </si>
  <si>
    <t>1.09.70</t>
  </si>
  <si>
    <t>1.05.68</t>
  </si>
  <si>
    <t>1.13.33</t>
  </si>
  <si>
    <t>1.08.64</t>
  </si>
  <si>
    <t>1.02.05</t>
  </si>
  <si>
    <t>1.02.86</t>
  </si>
  <si>
    <t>1.13.77</t>
  </si>
  <si>
    <t>Abbie Thompson</t>
  </si>
  <si>
    <t>Matthew Dainton</t>
  </si>
  <si>
    <t>Jenna Allan</t>
  </si>
  <si>
    <t>Connor Smith</t>
  </si>
  <si>
    <t>Anna Dainton</t>
  </si>
  <si>
    <t>Alex Jennings</t>
  </si>
  <si>
    <t>Beth Chesters</t>
  </si>
  <si>
    <t>Ben Cegla</t>
  </si>
  <si>
    <t>Hollie Tilling</t>
  </si>
  <si>
    <t>Dougie Jennings</t>
  </si>
  <si>
    <t>Millie Cook</t>
  </si>
  <si>
    <t>Carl Westwick</t>
  </si>
  <si>
    <t>Ellie Reacroft</t>
  </si>
  <si>
    <t>Luke Robinson</t>
  </si>
  <si>
    <t>Eleanor Harvey</t>
  </si>
  <si>
    <t>Penny Walton</t>
  </si>
  <si>
    <t>Euan Buchanan</t>
  </si>
  <si>
    <t>Holly Buckworth</t>
  </si>
  <si>
    <t>Ben Robinson</t>
  </si>
  <si>
    <t>Jamie Grimes</t>
  </si>
  <si>
    <t>Rachel Beaumont</t>
  </si>
  <si>
    <t>Liam Thompson</t>
  </si>
  <si>
    <t>Drew Chesters</t>
  </si>
  <si>
    <t>Adam Tilling</t>
  </si>
  <si>
    <t>Casey Thwaites</t>
  </si>
  <si>
    <t>Matthew Dingwall</t>
  </si>
  <si>
    <t>Eva Lamb</t>
  </si>
  <si>
    <t>Sean Pattinson</t>
  </si>
  <si>
    <t>Andrew Smith</t>
  </si>
  <si>
    <t>William Dainton</t>
  </si>
  <si>
    <t>Camille Hague</t>
  </si>
  <si>
    <t>Finley Hood</t>
  </si>
  <si>
    <t>1.03.80</t>
  </si>
  <si>
    <t>1.00.43</t>
  </si>
  <si>
    <t>1.19.25</t>
  </si>
  <si>
    <t>1.15.46</t>
  </si>
  <si>
    <t>1.23.20</t>
  </si>
  <si>
    <t>1.09.79</t>
  </si>
  <si>
    <t>1.22.43</t>
  </si>
  <si>
    <t>1.17.07</t>
  </si>
  <si>
    <t>1.10.06</t>
  </si>
  <si>
    <t>1.00.07</t>
  </si>
  <si>
    <t>1.16.92</t>
  </si>
  <si>
    <t>1.03.19</t>
  </si>
  <si>
    <t>1.39.18</t>
  </si>
  <si>
    <t>1.24.08</t>
  </si>
  <si>
    <t>1.28.49</t>
  </si>
  <si>
    <t>1.38.10</t>
  </si>
  <si>
    <t>1.31.94</t>
  </si>
  <si>
    <t>1.34.54</t>
  </si>
  <si>
    <t>1.30.70</t>
  </si>
  <si>
    <t>1.03.02</t>
  </si>
  <si>
    <t>1.00.28</t>
  </si>
  <si>
    <t>1.00.10</t>
  </si>
  <si>
    <t>1.03.58</t>
  </si>
  <si>
    <t>2.33.05</t>
  </si>
  <si>
    <t>2.25.84</t>
  </si>
  <si>
    <t>2.45.26</t>
  </si>
  <si>
    <t>2.27.90</t>
  </si>
  <si>
    <t>Early Takeover L2</t>
  </si>
  <si>
    <t>Early Takeover L1-2</t>
  </si>
  <si>
    <t>Moving at start</t>
  </si>
  <si>
    <t>Start Before Signal</t>
  </si>
  <si>
    <t>False Start</t>
  </si>
  <si>
    <t>2.3.2 Late Start</t>
  </si>
  <si>
    <t>Moving at Start</t>
  </si>
  <si>
    <t>5.4 Start Before Signal</t>
  </si>
  <si>
    <t>RECORD</t>
  </si>
  <si>
    <t>Michael Gray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</si>
</sst>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h:mm"/>
    <numFmt numFmtId="173" formatCode="mm:ss.00"/>
    <numFmt numFmtId="174" formatCode="00"/>
    <numFmt numFmtId="175" formatCode="[$-809]dd\ mmmm\ yyyy"/>
    <numFmt numFmtId="176" formatCode="[$-F400]h:mm:ss\ AM/PM"/>
  </numFmts>
  <fonts count="10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5"/>
      <name val="Arial"/>
      <family val="2"/>
    </font>
    <font>
      <sz val="9"/>
      <color indexed="9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20"/>
      <color indexed="10"/>
      <name val="Times New Roman"/>
      <family val="1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2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"/>
      <family val="2"/>
    </font>
    <font>
      <sz val="9"/>
      <color indexed="17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9"/>
      <color rgb="FF00B05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7" applyNumberFormat="0" applyFill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0" fillId="32" borderId="8" applyNumberFormat="0" applyFont="0" applyAlignment="0" applyProtection="0"/>
    <xf numFmtId="0" fontId="85" fillId="27" borderId="9" applyNumberFormat="0" applyAlignment="0" applyProtection="0"/>
    <xf numFmtId="9" fontId="0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88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172" fontId="9" fillId="0" borderId="13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6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textRotation="90"/>
    </xf>
    <xf numFmtId="0" fontId="8" fillId="0" borderId="15" xfId="0" applyNumberFormat="1" applyFont="1" applyFill="1" applyBorder="1" applyAlignment="1">
      <alignment horizontal="center" textRotation="90"/>
    </xf>
    <xf numFmtId="0" fontId="8" fillId="0" borderId="15" xfId="0" applyFont="1" applyFill="1" applyBorder="1" applyAlignment="1">
      <alignment horizontal="center" textRotation="90"/>
    </xf>
    <xf numFmtId="0" fontId="9" fillId="0" borderId="14" xfId="0" applyFont="1" applyFill="1" applyBorder="1" applyAlignment="1">
      <alignment horizontal="center" textRotation="90"/>
    </xf>
    <xf numFmtId="0" fontId="9" fillId="0" borderId="16" xfId="0" applyFont="1" applyFill="1" applyBorder="1" applyAlignment="1">
      <alignment horizontal="center" textRotation="90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 applyProtection="1">
      <alignment/>
      <protection locked="0"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15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173" fontId="14" fillId="0" borderId="0" xfId="0" applyNumberFormat="1" applyFont="1" applyFill="1" applyAlignment="1" applyProtection="1">
      <alignment/>
      <protection locked="0"/>
    </xf>
    <xf numFmtId="2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6" fillId="0" borderId="0" xfId="0" applyFont="1" applyFill="1" applyAlignment="1">
      <alignment/>
    </xf>
    <xf numFmtId="1" fontId="16" fillId="0" borderId="15" xfId="0" applyNumberFormat="1" applyFont="1" applyFill="1" applyBorder="1" applyAlignment="1">
      <alignment horizontal="center"/>
    </xf>
    <xf numFmtId="173" fontId="16" fillId="0" borderId="0" xfId="0" applyNumberFormat="1" applyFont="1" applyFill="1" applyAlignment="1">
      <alignment/>
    </xf>
    <xf numFmtId="173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2" fontId="16" fillId="0" borderId="15" xfId="0" applyNumberFormat="1" applyFont="1" applyFill="1" applyBorder="1" applyAlignment="1" applyProtection="1">
      <alignment horizontal="center"/>
      <protection locked="0"/>
    </xf>
    <xf numFmtId="1" fontId="16" fillId="0" borderId="15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left"/>
    </xf>
    <xf numFmtId="1" fontId="16" fillId="0" borderId="0" xfId="0" applyNumberFormat="1" applyFont="1" applyFill="1" applyAlignment="1">
      <alignment horizontal="center"/>
    </xf>
    <xf numFmtId="1" fontId="25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17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/>
    </xf>
    <xf numFmtId="2" fontId="18" fillId="0" borderId="0" xfId="46" applyNumberFormat="1" applyFill="1" applyBorder="1" applyAlignment="1" applyProtection="1">
      <alignment/>
      <protection/>
    </xf>
    <xf numFmtId="2" fontId="28" fillId="0" borderId="35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/>
    </xf>
    <xf numFmtId="173" fontId="28" fillId="0" borderId="15" xfId="0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Fill="1" applyBorder="1" applyAlignment="1">
      <alignment/>
    </xf>
    <xf numFmtId="2" fontId="30" fillId="0" borderId="36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/>
    </xf>
    <xf numFmtId="2" fontId="30" fillId="0" borderId="15" xfId="0" applyNumberFormat="1" applyFont="1" applyFill="1" applyBorder="1" applyAlignment="1">
      <alignment horizontal="center"/>
    </xf>
    <xf numFmtId="2" fontId="21" fillId="0" borderId="15" xfId="0" applyNumberFormat="1" applyFont="1" applyFill="1" applyBorder="1" applyAlignment="1" applyProtection="1">
      <alignment horizontal="center"/>
      <protection locked="0"/>
    </xf>
    <xf numFmtId="1" fontId="21" fillId="0" borderId="15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3" fontId="16" fillId="0" borderId="36" xfId="0" applyNumberFormat="1" applyFont="1" applyFill="1" applyBorder="1" applyAlignment="1" applyProtection="1">
      <alignment horizontal="center"/>
      <protection locked="0"/>
    </xf>
    <xf numFmtId="2" fontId="27" fillId="0" borderId="0" xfId="0" applyNumberFormat="1" applyFont="1" applyFill="1" applyBorder="1" applyAlignment="1">
      <alignment/>
    </xf>
    <xf numFmtId="1" fontId="28" fillId="0" borderId="15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/>
    </xf>
    <xf numFmtId="173" fontId="28" fillId="0" borderId="36" xfId="0" applyNumberFormat="1" applyFont="1" applyFill="1" applyBorder="1" applyAlignment="1" applyProtection="1">
      <alignment horizontal="center"/>
      <protection locked="0"/>
    </xf>
    <xf numFmtId="2" fontId="29" fillId="0" borderId="0" xfId="0" applyNumberFormat="1" applyFont="1" applyFill="1" applyAlignment="1">
      <alignment/>
    </xf>
    <xf numFmtId="1" fontId="30" fillId="0" borderId="36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wrapText="1"/>
    </xf>
    <xf numFmtId="0" fontId="33" fillId="0" borderId="37" xfId="0" applyFont="1" applyFill="1" applyBorder="1" applyAlignment="1">
      <alignment wrapText="1"/>
    </xf>
    <xf numFmtId="1" fontId="16" fillId="0" borderId="3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1" fontId="16" fillId="0" borderId="38" xfId="0" applyNumberFormat="1" applyFont="1" applyFill="1" applyBorder="1" applyAlignment="1" applyProtection="1">
      <alignment horizontal="center"/>
      <protection locked="0"/>
    </xf>
    <xf numFmtId="1" fontId="28" fillId="0" borderId="3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173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14" fontId="27" fillId="0" borderId="0" xfId="0" applyNumberFormat="1" applyFont="1" applyAlignment="1">
      <alignment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74" fontId="2" fillId="0" borderId="46" xfId="0" applyNumberFormat="1" applyFont="1" applyFill="1" applyBorder="1" applyAlignment="1">
      <alignment/>
    </xf>
    <xf numFmtId="174" fontId="2" fillId="0" borderId="44" xfId="0" applyNumberFormat="1" applyFont="1" applyFill="1" applyBorder="1" applyAlignment="1">
      <alignment/>
    </xf>
    <xf numFmtId="174" fontId="2" fillId="0" borderId="45" xfId="0" applyNumberFormat="1" applyFont="1" applyFill="1" applyBorder="1" applyAlignment="1">
      <alignment/>
    </xf>
    <xf numFmtId="2" fontId="2" fillId="0" borderId="45" xfId="0" applyNumberFormat="1" applyFont="1" applyFill="1" applyBorder="1" applyAlignment="1">
      <alignment horizontal="right"/>
    </xf>
    <xf numFmtId="0" fontId="2" fillId="0" borderId="47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48" xfId="0" applyFont="1" applyFill="1" applyBorder="1" applyAlignment="1">
      <alignment horizontal="center"/>
    </xf>
    <xf numFmtId="0" fontId="17" fillId="0" borderId="49" xfId="0" applyFont="1" applyFill="1" applyBorder="1" applyAlignment="1">
      <alignment/>
    </xf>
    <xf numFmtId="0" fontId="17" fillId="0" borderId="49" xfId="0" applyFont="1" applyFill="1" applyBorder="1" applyAlignment="1">
      <alignment horizontal="center"/>
    </xf>
    <xf numFmtId="0" fontId="17" fillId="0" borderId="50" xfId="0" applyFont="1" applyFill="1" applyBorder="1" applyAlignment="1">
      <alignment/>
    </xf>
    <xf numFmtId="0" fontId="17" fillId="0" borderId="51" xfId="0" applyFont="1" applyFill="1" applyBorder="1" applyAlignment="1">
      <alignment/>
    </xf>
    <xf numFmtId="174" fontId="2" fillId="0" borderId="52" xfId="0" applyNumberFormat="1" applyFont="1" applyFill="1" applyBorder="1" applyAlignment="1">
      <alignment/>
    </xf>
    <xf numFmtId="174" fontId="2" fillId="0" borderId="50" xfId="0" applyNumberFormat="1" applyFont="1" applyFill="1" applyBorder="1" applyAlignment="1">
      <alignment/>
    </xf>
    <xf numFmtId="174" fontId="2" fillId="0" borderId="51" xfId="0" applyNumberFormat="1" applyFont="1" applyFill="1" applyBorder="1" applyAlignment="1">
      <alignment/>
    </xf>
    <xf numFmtId="0" fontId="2" fillId="0" borderId="51" xfId="0" applyFont="1" applyFill="1" applyBorder="1" applyAlignment="1">
      <alignment/>
    </xf>
    <xf numFmtId="2" fontId="2" fillId="0" borderId="51" xfId="0" applyNumberFormat="1" applyFont="1" applyFill="1" applyBorder="1" applyAlignment="1">
      <alignment horizontal="right"/>
    </xf>
    <xf numFmtId="0" fontId="2" fillId="0" borderId="53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51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17" fillId="0" borderId="55" xfId="0" applyFont="1" applyFill="1" applyBorder="1" applyAlignment="1">
      <alignment horizontal="center"/>
    </xf>
    <xf numFmtId="0" fontId="17" fillId="0" borderId="56" xfId="0" applyFont="1" applyFill="1" applyBorder="1" applyAlignment="1">
      <alignment/>
    </xf>
    <xf numFmtId="0" fontId="17" fillId="0" borderId="56" xfId="0" applyFont="1" applyFill="1" applyBorder="1" applyAlignment="1">
      <alignment horizontal="center"/>
    </xf>
    <xf numFmtId="0" fontId="17" fillId="0" borderId="57" xfId="0" applyFont="1" applyFill="1" applyBorder="1" applyAlignment="1">
      <alignment/>
    </xf>
    <xf numFmtId="0" fontId="17" fillId="0" borderId="58" xfId="0" applyFont="1" applyFill="1" applyBorder="1" applyAlignment="1">
      <alignment/>
    </xf>
    <xf numFmtId="174" fontId="2" fillId="0" borderId="59" xfId="0" applyNumberFormat="1" applyFont="1" applyFill="1" applyBorder="1" applyAlignment="1">
      <alignment/>
    </xf>
    <xf numFmtId="174" fontId="2" fillId="0" borderId="57" xfId="0" applyNumberFormat="1" applyFont="1" applyFill="1" applyBorder="1" applyAlignment="1">
      <alignment/>
    </xf>
    <xf numFmtId="174" fontId="2" fillId="0" borderId="58" xfId="0" applyNumberFormat="1" applyFont="1" applyFill="1" applyBorder="1" applyAlignment="1">
      <alignment/>
    </xf>
    <xf numFmtId="0" fontId="2" fillId="0" borderId="58" xfId="0" applyFont="1" applyFill="1" applyBorder="1" applyAlignment="1">
      <alignment/>
    </xf>
    <xf numFmtId="2" fontId="2" fillId="0" borderId="58" xfId="0" applyNumberFormat="1" applyFont="1" applyFill="1" applyBorder="1" applyAlignment="1">
      <alignment horizontal="right"/>
    </xf>
    <xf numFmtId="0" fontId="2" fillId="0" borderId="60" xfId="0" applyFont="1" applyFill="1" applyBorder="1" applyAlignment="1">
      <alignment/>
    </xf>
    <xf numFmtId="173" fontId="16" fillId="0" borderId="14" xfId="0" applyNumberFormat="1" applyFont="1" applyFill="1" applyBorder="1" applyAlignment="1" applyProtection="1">
      <alignment horizontal="center"/>
      <protection locked="0"/>
    </xf>
    <xf numFmtId="173" fontId="21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 applyProtection="1">
      <alignment/>
      <protection locked="0"/>
    </xf>
    <xf numFmtId="2" fontId="3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2" fillId="0" borderId="0" xfId="46" applyNumberFormat="1" applyFont="1" applyFill="1" applyBorder="1" applyAlignment="1" applyProtection="1">
      <alignment/>
      <protection/>
    </xf>
    <xf numFmtId="1" fontId="2" fillId="0" borderId="15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73" fontId="2" fillId="0" borderId="15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73" fontId="4" fillId="0" borderId="15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>
      <alignment/>
    </xf>
    <xf numFmtId="2" fontId="89" fillId="0" borderId="0" xfId="0" applyNumberFormat="1" applyFont="1" applyFill="1" applyAlignment="1">
      <alignment/>
    </xf>
    <xf numFmtId="2" fontId="4" fillId="0" borderId="36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73" fontId="89" fillId="0" borderId="15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9" fillId="0" borderId="37" xfId="0" applyFont="1" applyFill="1" applyBorder="1" applyAlignment="1">
      <alignment wrapText="1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1" fontId="2" fillId="0" borderId="36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61" xfId="0" applyNumberFormat="1" applyFont="1" applyFill="1" applyBorder="1" applyAlignment="1" applyProtection="1">
      <alignment horizontal="center"/>
      <protection locked="0"/>
    </xf>
    <xf numFmtId="2" fontId="4" fillId="0" borderId="35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1" fontId="2" fillId="0" borderId="34" xfId="0" applyNumberFormat="1" applyFont="1" applyFill="1" applyBorder="1" applyAlignment="1">
      <alignment horizontal="center"/>
    </xf>
    <xf numFmtId="17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38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2" fontId="22" fillId="0" borderId="0" xfId="0" applyNumberFormat="1" applyFont="1" applyFill="1" applyBorder="1" applyAlignment="1">
      <alignment vertical="top" wrapText="1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3" fontId="14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2" fillId="0" borderId="14" xfId="0" applyNumberFormat="1" applyFont="1" applyFill="1" applyBorder="1" applyAlignment="1" applyProtection="1">
      <alignment horizontal="center"/>
      <protection locked="0"/>
    </xf>
    <xf numFmtId="173" fontId="2" fillId="0" borderId="36" xfId="0" applyNumberFormat="1" applyFont="1" applyFill="1" applyBorder="1" applyAlignment="1" applyProtection="1">
      <alignment horizontal="center"/>
      <protection locked="0"/>
    </xf>
    <xf numFmtId="2" fontId="90" fillId="0" borderId="0" xfId="0" applyNumberFormat="1" applyFont="1" applyFill="1" applyAlignment="1">
      <alignment horizontal="center"/>
    </xf>
    <xf numFmtId="0" fontId="91" fillId="0" borderId="0" xfId="0" applyFont="1" applyFill="1" applyBorder="1" applyAlignment="1">
      <alignment/>
    </xf>
    <xf numFmtId="2" fontId="90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2" fontId="4" fillId="0" borderId="6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2" fillId="0" borderId="0" xfId="58" applyNumberFormat="1" applyFont="1" applyFill="1" applyBorder="1" applyAlignment="1" applyProtection="1">
      <alignment/>
      <protection locked="0"/>
    </xf>
    <xf numFmtId="2" fontId="89" fillId="0" borderId="0" xfId="0" applyNumberFormat="1" applyFont="1" applyFill="1" applyBorder="1" applyAlignment="1">
      <alignment horizontal="left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Alignment="1">
      <alignment horizontal="left"/>
    </xf>
    <xf numFmtId="1" fontId="2" fillId="0" borderId="35" xfId="0" applyNumberFormat="1" applyFont="1" applyFill="1" applyBorder="1" applyAlignment="1" applyProtection="1">
      <alignment horizontal="center"/>
      <protection locked="0"/>
    </xf>
    <xf numFmtId="1" fontId="2" fillId="0" borderId="35" xfId="0" applyNumberFormat="1" applyFont="1" applyFill="1" applyBorder="1" applyAlignment="1">
      <alignment horizontal="center"/>
    </xf>
    <xf numFmtId="173" fontId="7" fillId="0" borderId="0" xfId="0" applyNumberFormat="1" applyFont="1" applyFill="1" applyAlignment="1">
      <alignment/>
    </xf>
    <xf numFmtId="0" fontId="2" fillId="0" borderId="63" xfId="0" applyFont="1" applyFill="1" applyBorder="1" applyAlignment="1" applyProtection="1">
      <alignment/>
      <protection locked="0"/>
    </xf>
    <xf numFmtId="0" fontId="0" fillId="0" borderId="64" xfId="0" applyFill="1" applyBorder="1" applyAlignment="1">
      <alignment/>
    </xf>
    <xf numFmtId="0" fontId="1" fillId="0" borderId="64" xfId="58" applyNumberFormat="1" applyFont="1" applyFill="1" applyBorder="1" applyAlignment="1" applyProtection="1">
      <alignment/>
      <protection locked="0"/>
    </xf>
    <xf numFmtId="0" fontId="0" fillId="0" borderId="64" xfId="58" applyNumberFormat="1" applyFont="1" applyFill="1" applyBorder="1" applyAlignment="1" applyProtection="1">
      <alignment/>
      <protection locked="0"/>
    </xf>
    <xf numFmtId="2" fontId="89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/>
    </xf>
    <xf numFmtId="2" fontId="89" fillId="0" borderId="0" xfId="0" applyNumberFormat="1" applyFont="1" applyFill="1" applyAlignment="1">
      <alignment horizontal="center"/>
    </xf>
    <xf numFmtId="2" fontId="8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" fontId="2" fillId="0" borderId="21" xfId="0" applyNumberFormat="1" applyFont="1" applyFill="1" applyBorder="1" applyAlignment="1" applyProtection="1">
      <alignment horizontal="center"/>
      <protection locked="0"/>
    </xf>
    <xf numFmtId="2" fontId="2" fillId="0" borderId="26" xfId="0" applyNumberFormat="1" applyFont="1" applyFill="1" applyBorder="1" applyAlignment="1" applyProtection="1">
      <alignment horizontal="center"/>
      <protection locked="0"/>
    </xf>
    <xf numFmtId="2" fontId="2" fillId="0" borderId="6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3" fontId="2" fillId="0" borderId="18" xfId="0" applyNumberFormat="1" applyFont="1" applyFill="1" applyBorder="1" applyAlignment="1" applyProtection="1">
      <alignment horizontal="center"/>
      <protection locked="0"/>
    </xf>
    <xf numFmtId="173" fontId="2" fillId="0" borderId="65" xfId="0" applyNumberFormat="1" applyFont="1" applyFill="1" applyBorder="1" applyAlignment="1" applyProtection="1">
      <alignment horizontal="center"/>
      <protection locked="0"/>
    </xf>
    <xf numFmtId="173" fontId="2" fillId="0" borderId="64" xfId="0" applyNumberFormat="1" applyFont="1" applyFill="1" applyBorder="1" applyAlignment="1" applyProtection="1">
      <alignment horizontal="center"/>
      <protection locked="0"/>
    </xf>
    <xf numFmtId="173" fontId="2" fillId="0" borderId="29" xfId="0" applyNumberFormat="1" applyFont="1" applyFill="1" applyBorder="1" applyAlignment="1" applyProtection="1">
      <alignment horizontal="center"/>
      <protection locked="0"/>
    </xf>
    <xf numFmtId="2" fontId="2" fillId="0" borderId="18" xfId="0" applyNumberFormat="1" applyFont="1" applyFill="1" applyBorder="1" applyAlignment="1" applyProtection="1">
      <alignment horizontal="center"/>
      <protection locked="0"/>
    </xf>
    <xf numFmtId="2" fontId="2" fillId="0" borderId="35" xfId="0" applyNumberFormat="1" applyFont="1" applyFill="1" applyBorder="1" applyAlignment="1">
      <alignment horizontal="center"/>
    </xf>
    <xf numFmtId="1" fontId="2" fillId="0" borderId="66" xfId="0" applyNumberFormat="1" applyFont="1" applyFill="1" applyBorder="1" applyAlignment="1">
      <alignment/>
    </xf>
    <xf numFmtId="1" fontId="2" fillId="0" borderId="67" xfId="0" applyNumberFormat="1" applyFont="1" applyFill="1" applyBorder="1" applyAlignment="1">
      <alignment/>
    </xf>
    <xf numFmtId="0" fontId="2" fillId="0" borderId="64" xfId="0" applyFont="1" applyFill="1" applyBorder="1" applyAlignment="1" applyProtection="1">
      <alignment/>
      <protection locked="0"/>
    </xf>
    <xf numFmtId="0" fontId="2" fillId="0" borderId="64" xfId="0" applyFont="1" applyFill="1" applyBorder="1" applyAlignment="1" applyProtection="1">
      <alignment/>
      <protection locked="0"/>
    </xf>
    <xf numFmtId="0" fontId="2" fillId="0" borderId="64" xfId="0" applyFont="1" applyFill="1" applyBorder="1" applyAlignment="1" applyProtection="1">
      <alignment/>
      <protection/>
    </xf>
    <xf numFmtId="0" fontId="2" fillId="0" borderId="64" xfId="0" applyFont="1" applyFill="1" applyBorder="1" applyAlignment="1" applyProtection="1">
      <alignment/>
      <protection/>
    </xf>
    <xf numFmtId="0" fontId="2" fillId="0" borderId="64" xfId="0" applyFont="1" applyFill="1" applyBorder="1" applyAlignment="1">
      <alignment/>
    </xf>
    <xf numFmtId="0" fontId="2" fillId="0" borderId="68" xfId="0" applyFont="1" applyFill="1" applyBorder="1" applyAlignment="1" applyProtection="1">
      <alignment/>
      <protection locked="0"/>
    </xf>
    <xf numFmtId="0" fontId="2" fillId="0" borderId="69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2" fontId="4" fillId="0" borderId="7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4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2" fontId="4" fillId="0" borderId="7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Alignment="1">
      <alignment horizontal="center"/>
    </xf>
    <xf numFmtId="0" fontId="1" fillId="0" borderId="71" xfId="58" applyNumberFormat="1" applyFont="1" applyFill="1" applyBorder="1" applyAlignment="1" applyProtection="1">
      <alignment/>
      <protection locked="0"/>
    </xf>
    <xf numFmtId="0" fontId="92" fillId="0" borderId="0" xfId="0" applyFont="1" applyFill="1" applyBorder="1" applyAlignment="1">
      <alignment/>
    </xf>
    <xf numFmtId="0" fontId="17" fillId="0" borderId="63" xfId="0" applyFont="1" applyFill="1" applyBorder="1" applyAlignment="1" applyProtection="1">
      <alignment/>
      <protection locked="0"/>
    </xf>
    <xf numFmtId="0" fontId="93" fillId="0" borderId="63" xfId="0" applyFont="1" applyFill="1" applyBorder="1" applyAlignment="1" applyProtection="1">
      <alignment/>
      <protection locked="0"/>
    </xf>
    <xf numFmtId="0" fontId="17" fillId="0" borderId="64" xfId="0" applyFont="1" applyFill="1" applyBorder="1" applyAlignment="1" applyProtection="1">
      <alignment/>
      <protection locked="0"/>
    </xf>
    <xf numFmtId="0" fontId="17" fillId="0" borderId="72" xfId="0" applyFont="1" applyFill="1" applyBorder="1" applyAlignment="1" applyProtection="1">
      <alignment/>
      <protection locked="0"/>
    </xf>
    <xf numFmtId="2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64" xfId="58" applyNumberFormat="1" applyFont="1" applyFill="1" applyBorder="1" applyAlignment="1" applyProtection="1">
      <alignment/>
      <protection locked="0"/>
    </xf>
    <xf numFmtId="2" fontId="94" fillId="0" borderId="0" xfId="0" applyNumberFormat="1" applyFont="1" applyFill="1" applyBorder="1" applyAlignment="1">
      <alignment/>
    </xf>
    <xf numFmtId="2" fontId="94" fillId="0" borderId="0" xfId="0" applyNumberFormat="1" applyFont="1" applyFill="1" applyBorder="1" applyAlignment="1">
      <alignment horizontal="left"/>
    </xf>
    <xf numFmtId="0" fontId="94" fillId="0" borderId="0" xfId="0" applyFont="1" applyFill="1" applyBorder="1" applyAlignment="1">
      <alignment/>
    </xf>
    <xf numFmtId="0" fontId="95" fillId="0" borderId="0" xfId="0" applyFont="1" applyFill="1" applyAlignment="1">
      <alignment vertical="center"/>
    </xf>
    <xf numFmtId="0" fontId="96" fillId="0" borderId="0" xfId="0" applyFont="1" applyFill="1" applyAlignment="1">
      <alignment/>
    </xf>
    <xf numFmtId="2" fontId="97" fillId="0" borderId="0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64" xfId="0" applyFont="1" applyFill="1" applyBorder="1" applyAlignment="1" applyProtection="1">
      <alignment/>
      <protection locked="0"/>
    </xf>
    <xf numFmtId="2" fontId="2" fillId="34" borderId="18" xfId="0" applyNumberFormat="1" applyFont="1" applyFill="1" applyBorder="1" applyAlignment="1" applyProtection="1">
      <alignment horizontal="center"/>
      <protection locked="0"/>
    </xf>
    <xf numFmtId="0" fontId="2" fillId="34" borderId="64" xfId="0" applyFont="1" applyFill="1" applyBorder="1" applyAlignment="1">
      <alignment/>
    </xf>
    <xf numFmtId="1" fontId="2" fillId="34" borderId="36" xfId="0" applyNumberFormat="1" applyFont="1" applyFill="1" applyBorder="1" applyAlignment="1" applyProtection="1">
      <alignment horizontal="center"/>
      <protection locked="0"/>
    </xf>
    <xf numFmtId="2" fontId="98" fillId="34" borderId="0" xfId="0" applyNumberFormat="1" applyFont="1" applyFill="1" applyAlignment="1">
      <alignment horizontal="left"/>
    </xf>
    <xf numFmtId="1" fontId="2" fillId="34" borderId="0" xfId="0" applyNumberFormat="1" applyFont="1" applyFill="1" applyAlignment="1">
      <alignment horizontal="center"/>
    </xf>
    <xf numFmtId="2" fontId="2" fillId="34" borderId="15" xfId="0" applyNumberFormat="1" applyFont="1" applyFill="1" applyBorder="1" applyAlignment="1">
      <alignment horizontal="center"/>
    </xf>
    <xf numFmtId="1" fontId="2" fillId="34" borderId="15" xfId="0" applyNumberFormat="1" applyFont="1" applyFill="1" applyBorder="1" applyAlignment="1">
      <alignment horizontal="center"/>
    </xf>
    <xf numFmtId="0" fontId="99" fillId="0" borderId="63" xfId="0" applyFont="1" applyFill="1" applyBorder="1" applyAlignment="1" applyProtection="1">
      <alignment/>
      <protection locked="0"/>
    </xf>
    <xf numFmtId="0" fontId="99" fillId="0" borderId="64" xfId="0" applyFont="1" applyFill="1" applyBorder="1" applyAlignment="1" applyProtection="1">
      <alignment/>
      <protection locked="0"/>
    </xf>
    <xf numFmtId="0" fontId="2" fillId="0" borderId="72" xfId="0" applyFont="1" applyFill="1" applyBorder="1" applyAlignment="1" applyProtection="1">
      <alignment/>
      <protection locked="0"/>
    </xf>
    <xf numFmtId="0" fontId="99" fillId="0" borderId="64" xfId="0" applyFont="1" applyFill="1" applyBorder="1" applyAlignment="1" applyProtection="1">
      <alignment/>
      <protection/>
    </xf>
    <xf numFmtId="0" fontId="2" fillId="0" borderId="63" xfId="0" applyFont="1" applyFill="1" applyBorder="1" applyAlignment="1" applyProtection="1">
      <alignment/>
      <protection/>
    </xf>
    <xf numFmtId="0" fontId="4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66" xfId="0" applyFont="1" applyFill="1" applyBorder="1" applyAlignment="1" applyProtection="1">
      <alignment horizontal="center"/>
      <protection locked="0"/>
    </xf>
    <xf numFmtId="0" fontId="8" fillId="0" borderId="67" xfId="0" applyFont="1" applyFill="1" applyBorder="1" applyAlignment="1" applyProtection="1">
      <alignment horizontal="center"/>
      <protection locked="0"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73" xfId="0" applyFont="1" applyFill="1" applyBorder="1" applyAlignment="1" applyProtection="1">
      <alignment horizontal="center"/>
      <protection locked="0"/>
    </xf>
    <xf numFmtId="172" fontId="0" fillId="0" borderId="11" xfId="0" applyNumberFormat="1" applyFont="1" applyFill="1" applyBorder="1" applyAlignment="1">
      <alignment horizontal="center"/>
    </xf>
    <xf numFmtId="172" fontId="0" fillId="0" borderId="74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72" fontId="11" fillId="0" borderId="0" xfId="0" applyNumberFormat="1" applyFont="1" applyFill="1" applyBorder="1" applyAlignment="1">
      <alignment horizontal="center"/>
    </xf>
    <xf numFmtId="172" fontId="0" fillId="0" borderId="75" xfId="0" applyNumberFormat="1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172" fontId="0" fillId="0" borderId="33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2" fontId="4" fillId="0" borderId="26" xfId="0" applyNumberFormat="1" applyFont="1" applyFill="1" applyBorder="1" applyAlignment="1">
      <alignment horizontal="center" wrapText="1"/>
    </xf>
    <xf numFmtId="2" fontId="4" fillId="0" borderId="70" xfId="0" applyNumberFormat="1" applyFont="1" applyFill="1" applyBorder="1" applyAlignment="1">
      <alignment horizontal="center" vertical="top" wrapText="1"/>
    </xf>
    <xf numFmtId="1" fontId="2" fillId="0" borderId="66" xfId="0" applyNumberFormat="1" applyFont="1" applyFill="1" applyBorder="1" applyAlignment="1">
      <alignment horizontal="center"/>
    </xf>
    <xf numFmtId="2" fontId="96" fillId="0" borderId="70" xfId="0" applyNumberFormat="1" applyFont="1" applyFill="1" applyBorder="1" applyAlignment="1">
      <alignment horizontal="left" wrapText="1"/>
    </xf>
    <xf numFmtId="2" fontId="96" fillId="0" borderId="0" xfId="0" applyNumberFormat="1" applyFont="1" applyFill="1" applyBorder="1" applyAlignment="1">
      <alignment horizontal="left" wrapText="1"/>
    </xf>
    <xf numFmtId="1" fontId="0" fillId="0" borderId="66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 wrapText="1"/>
    </xf>
    <xf numFmtId="2" fontId="23" fillId="0" borderId="18" xfId="0" applyNumberFormat="1" applyFont="1" applyFill="1" applyBorder="1" applyAlignment="1">
      <alignment horizontal="center" wrapText="1"/>
    </xf>
    <xf numFmtId="2" fontId="22" fillId="0" borderId="14" xfId="0" applyNumberFormat="1" applyFont="1" applyFill="1" applyBorder="1" applyAlignment="1">
      <alignment horizontal="center"/>
    </xf>
    <xf numFmtId="2" fontId="36" fillId="0" borderId="14" xfId="0" applyNumberFormat="1" applyFont="1" applyFill="1" applyBorder="1" applyAlignment="1">
      <alignment horizontal="left" wrapText="1"/>
    </xf>
    <xf numFmtId="2" fontId="36" fillId="0" borderId="18" xfId="0" applyNumberFormat="1" applyFont="1" applyFill="1" applyBorder="1" applyAlignment="1">
      <alignment horizontal="left" wrapText="1"/>
    </xf>
    <xf numFmtId="2" fontId="36" fillId="0" borderId="14" xfId="0" applyNumberFormat="1" applyFont="1" applyFill="1" applyBorder="1" applyAlignment="1">
      <alignment horizontal="center" vertical="top" wrapText="1"/>
    </xf>
    <xf numFmtId="2" fontId="36" fillId="0" borderId="18" xfId="0" applyNumberFormat="1" applyFont="1" applyFill="1" applyBorder="1" applyAlignment="1">
      <alignment horizontal="center" vertical="top" wrapText="1"/>
    </xf>
    <xf numFmtId="0" fontId="35" fillId="0" borderId="73" xfId="0" applyFont="1" applyBorder="1" applyAlignment="1">
      <alignment horizontal="center"/>
    </xf>
    <xf numFmtId="0" fontId="14" fillId="0" borderId="0" xfId="0" applyFont="1" applyBorder="1" applyAlignment="1" applyProtection="1">
      <alignment horizontal="left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Linked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175"/>
          <c:y val="0.0735"/>
          <c:w val="0.92325"/>
          <c:h val="0.93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Saltburn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13</c:v>
                </c:pt>
                <c:pt idx="1">
                  <c:v>17</c:v>
                </c:pt>
                <c:pt idx="2">
                  <c:v>20</c:v>
                </c:pt>
                <c:pt idx="3">
                  <c:v>8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26</c:v>
                </c:pt>
                <c:pt idx="1">
                  <c:v>19</c:v>
                </c:pt>
                <c:pt idx="2">
                  <c:v>13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Thornaby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15</c:v>
                </c:pt>
                <c:pt idx="3">
                  <c:v>40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23</c:v>
                </c:pt>
                <c:pt idx="1">
                  <c:v>22</c:v>
                </c:pt>
                <c:pt idx="2">
                  <c:v>12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3375747"/>
        <c:axId val="10619676"/>
        <c:axId val="28468221"/>
      </c:bar3DChart>
      <c:catAx>
        <c:axId val="53375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03"/>
              <c:y val="-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19676"/>
        <c:crossesAt val="0"/>
        <c:auto val="1"/>
        <c:lblOffset val="100"/>
        <c:tickLblSkip val="1"/>
        <c:noMultiLvlLbl val="0"/>
      </c:catAx>
      <c:valAx>
        <c:axId val="1061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58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75747"/>
        <c:crossesAt val="1"/>
        <c:crossBetween val="between"/>
        <c:dispUnits/>
      </c:valAx>
      <c:serAx>
        <c:axId val="2846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19676"/>
        <c:crossesAt val="0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5"/>
          <c:y val="0.21225"/>
          <c:w val="0.085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21</xdr:col>
      <xdr:colOff>514350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0" y="2924175"/>
        <a:ext cx="129159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1">
      <pane ySplit="5" topLeftCell="A43" activePane="bottomLeft" state="frozen"/>
      <selection pane="topLeft" activeCell="A1" sqref="A1"/>
      <selection pane="bottomLeft" activeCell="L75" sqref="L75"/>
    </sheetView>
  </sheetViews>
  <sheetFormatPr defaultColWidth="9.140625" defaultRowHeight="12.75"/>
  <cols>
    <col min="1" max="1" width="3.140625" style="1" customWidth="1"/>
    <col min="2" max="2" width="17.8515625" style="2" customWidth="1"/>
    <col min="3" max="3" width="5.421875" style="1" customWidth="1"/>
    <col min="4" max="4" width="11.00390625" style="3" customWidth="1"/>
    <col min="5" max="5" width="9.421875" style="1" customWidth="1"/>
    <col min="6" max="6" width="7.8515625" style="4" customWidth="1"/>
    <col min="7" max="7" width="5.7109375" style="1" customWidth="1"/>
    <col min="8" max="8" width="10.421875" style="5" customWidth="1"/>
    <col min="9" max="9" width="6.8515625" style="1" customWidth="1"/>
    <col min="10" max="10" width="7.8515625" style="4" customWidth="1"/>
    <col min="11" max="11" width="5.7109375" style="1" customWidth="1"/>
    <col min="12" max="12" width="10.421875" style="3" customWidth="1"/>
    <col min="13" max="13" width="7.28125" style="1" customWidth="1"/>
    <col min="14" max="14" width="7.8515625" style="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372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</row>
    <row r="2" spans="1:18" ht="28.5" customHeight="1">
      <c r="A2" s="7"/>
      <c r="B2" s="8"/>
      <c r="C2" s="6"/>
      <c r="D2" s="6"/>
      <c r="E2" s="6"/>
      <c r="F2" s="9"/>
      <c r="G2" s="6"/>
      <c r="H2" s="6"/>
      <c r="I2" s="6"/>
      <c r="J2" s="9"/>
      <c r="K2" s="6"/>
      <c r="L2" s="6"/>
      <c r="M2" s="6"/>
      <c r="N2" s="9"/>
      <c r="O2" s="6"/>
      <c r="P2" s="6"/>
      <c r="Q2" s="6"/>
      <c r="R2" s="9"/>
    </row>
    <row r="3" spans="2:12" ht="16.5" customHeight="1">
      <c r="B3" s="10" t="s">
        <v>1</v>
      </c>
      <c r="C3" s="11" t="s">
        <v>200</v>
      </c>
      <c r="J3" s="373" t="s">
        <v>2</v>
      </c>
      <c r="K3" s="373"/>
      <c r="L3" s="12" t="s">
        <v>199</v>
      </c>
    </row>
    <row r="4" spans="2:3" ht="16.5" customHeight="1" thickBot="1">
      <c r="B4" s="10"/>
      <c r="C4" s="13"/>
    </row>
    <row r="5" spans="1:18" s="14" customFormat="1" ht="15" thickBot="1">
      <c r="A5" s="374" t="s">
        <v>3</v>
      </c>
      <c r="B5" s="374"/>
      <c r="C5" s="375" t="s">
        <v>201</v>
      </c>
      <c r="D5" s="376"/>
      <c r="E5" s="376"/>
      <c r="F5" s="377"/>
      <c r="G5" s="375" t="s">
        <v>173</v>
      </c>
      <c r="H5" s="376"/>
      <c r="I5" s="376"/>
      <c r="J5" s="377"/>
      <c r="K5" s="375" t="s">
        <v>194</v>
      </c>
      <c r="L5" s="376"/>
      <c r="M5" s="376"/>
      <c r="N5" s="377"/>
      <c r="O5" s="378" t="s">
        <v>5</v>
      </c>
      <c r="P5" s="378"/>
      <c r="Q5" s="378"/>
      <c r="R5" s="378"/>
    </row>
    <row r="6" spans="1:18" s="17" customFormat="1" ht="13.5" thickBot="1">
      <c r="A6" s="15"/>
      <c r="B6" s="16"/>
      <c r="C6" s="379" t="s">
        <v>7</v>
      </c>
      <c r="D6" s="379"/>
      <c r="E6" s="379"/>
      <c r="F6" s="379"/>
      <c r="G6" s="379" t="s">
        <v>8</v>
      </c>
      <c r="H6" s="379"/>
      <c r="I6" s="379"/>
      <c r="J6" s="379"/>
      <c r="K6" s="379" t="s">
        <v>9</v>
      </c>
      <c r="L6" s="379"/>
      <c r="M6" s="379"/>
      <c r="N6" s="379"/>
      <c r="O6" s="380" t="s">
        <v>10</v>
      </c>
      <c r="P6" s="380"/>
      <c r="Q6" s="380"/>
      <c r="R6" s="380"/>
    </row>
    <row r="7" spans="1:18" ht="0.75" customHeight="1" hidden="1">
      <c r="A7" s="18"/>
      <c r="B7" s="19"/>
      <c r="C7" s="20"/>
      <c r="D7" s="21"/>
      <c r="E7" s="21"/>
      <c r="F7" s="22"/>
      <c r="G7" s="20"/>
      <c r="H7" s="21"/>
      <c r="I7" s="21"/>
      <c r="J7" s="22"/>
      <c r="K7" s="20"/>
      <c r="L7" s="21"/>
      <c r="M7" s="21"/>
      <c r="N7" s="22"/>
      <c r="O7" s="20"/>
      <c r="P7" s="21"/>
      <c r="Q7" s="21"/>
      <c r="R7" s="23"/>
    </row>
    <row r="8" spans="1:21" ht="62.25" customHeight="1">
      <c r="A8" s="24"/>
      <c r="B8" s="25"/>
      <c r="C8" s="26" t="s">
        <v>11</v>
      </c>
      <c r="D8" s="27" t="s">
        <v>12</v>
      </c>
      <c r="E8" s="28" t="s">
        <v>13</v>
      </c>
      <c r="F8" s="29" t="s">
        <v>14</v>
      </c>
      <c r="G8" s="26" t="s">
        <v>11</v>
      </c>
      <c r="H8" s="27" t="s">
        <v>12</v>
      </c>
      <c r="I8" s="28" t="s">
        <v>13</v>
      </c>
      <c r="J8" s="29" t="s">
        <v>14</v>
      </c>
      <c r="K8" s="26" t="s">
        <v>11</v>
      </c>
      <c r="L8" s="27" t="s">
        <v>12</v>
      </c>
      <c r="M8" s="28" t="s">
        <v>13</v>
      </c>
      <c r="N8" s="29" t="s">
        <v>14</v>
      </c>
      <c r="O8" s="26" t="s">
        <v>11</v>
      </c>
      <c r="P8" s="27" t="s">
        <v>12</v>
      </c>
      <c r="Q8" s="28" t="s">
        <v>13</v>
      </c>
      <c r="R8" s="30" t="s">
        <v>14</v>
      </c>
      <c r="T8" s="31" t="s">
        <v>15</v>
      </c>
      <c r="U8" s="32" t="s">
        <v>16</v>
      </c>
    </row>
    <row r="9" spans="1:21" ht="24.75" customHeight="1">
      <c r="A9" s="33">
        <v>1</v>
      </c>
      <c r="B9" s="34" t="s">
        <v>17</v>
      </c>
      <c r="C9" s="35">
        <v>2</v>
      </c>
      <c r="D9" s="36">
        <v>35.32</v>
      </c>
      <c r="E9" s="37">
        <f aca="true" t="shared" si="0" ref="E9:E69">VLOOKUP(C9,position,2,TRUE)</f>
        <v>3</v>
      </c>
      <c r="F9" s="38">
        <f>E9</f>
        <v>3</v>
      </c>
      <c r="G9" s="35">
        <v>1</v>
      </c>
      <c r="H9" s="36">
        <v>34.03</v>
      </c>
      <c r="I9" s="37">
        <f aca="true" t="shared" si="1" ref="I9:I69">VLOOKUP(G9,position,2,TRUE)</f>
        <v>4</v>
      </c>
      <c r="J9" s="38">
        <f>I9</f>
        <v>4</v>
      </c>
      <c r="K9" s="35">
        <v>4</v>
      </c>
      <c r="L9" s="36">
        <v>42.28</v>
      </c>
      <c r="M9" s="37">
        <f aca="true" t="shared" si="2" ref="M9:M69">VLOOKUP(K9,position,2,TRUE)</f>
        <v>1</v>
      </c>
      <c r="N9" s="38">
        <f>M9</f>
        <v>1</v>
      </c>
      <c r="O9" s="35">
        <v>3</v>
      </c>
      <c r="P9" s="36">
        <v>38.21</v>
      </c>
      <c r="Q9" s="37">
        <f aca="true" t="shared" si="3" ref="Q9:Q69">VLOOKUP(O9,position,2,TRUE)</f>
        <v>2</v>
      </c>
      <c r="R9" s="39">
        <f>Q9</f>
        <v>2</v>
      </c>
      <c r="T9" s="40">
        <v>1</v>
      </c>
      <c r="U9" s="41">
        <v>4</v>
      </c>
    </row>
    <row r="10" spans="1:21" ht="24.75" customHeight="1">
      <c r="A10" s="33">
        <v>2</v>
      </c>
      <c r="B10" s="34" t="s">
        <v>19</v>
      </c>
      <c r="C10" s="35">
        <v>1</v>
      </c>
      <c r="D10" s="36">
        <v>29.49</v>
      </c>
      <c r="E10" s="37">
        <f t="shared" si="0"/>
        <v>4</v>
      </c>
      <c r="F10" s="38">
        <f aca="true" t="shared" si="4" ref="F10:F69">F9+E10</f>
        <v>7</v>
      </c>
      <c r="G10" s="35">
        <v>2</v>
      </c>
      <c r="H10" s="36">
        <v>30.5</v>
      </c>
      <c r="I10" s="37">
        <f t="shared" si="1"/>
        <v>3</v>
      </c>
      <c r="J10" s="38">
        <f aca="true" t="shared" si="5" ref="J10:J69">J9+I10</f>
        <v>7</v>
      </c>
      <c r="K10" s="35">
        <v>4</v>
      </c>
      <c r="L10" s="36">
        <v>35.14</v>
      </c>
      <c r="M10" s="37">
        <f t="shared" si="2"/>
        <v>1</v>
      </c>
      <c r="N10" s="38">
        <f aca="true" t="shared" si="6" ref="N10:N69">N9+M10</f>
        <v>2</v>
      </c>
      <c r="O10" s="35">
        <v>3</v>
      </c>
      <c r="P10" s="36">
        <v>30.9</v>
      </c>
      <c r="Q10" s="37">
        <f t="shared" si="3"/>
        <v>2</v>
      </c>
      <c r="R10" s="39">
        <f aca="true" t="shared" si="7" ref="R10:R69">R9+Q10</f>
        <v>4</v>
      </c>
      <c r="T10" s="40">
        <v>2</v>
      </c>
      <c r="U10" s="41">
        <v>3</v>
      </c>
    </row>
    <row r="11" spans="1:21" ht="24.75" customHeight="1">
      <c r="A11" s="33">
        <v>3</v>
      </c>
      <c r="B11" s="34" t="s">
        <v>20</v>
      </c>
      <c r="C11" s="35">
        <v>4</v>
      </c>
      <c r="D11" s="36">
        <v>45.34</v>
      </c>
      <c r="E11" s="37">
        <f t="shared" si="0"/>
        <v>1</v>
      </c>
      <c r="F11" s="38">
        <f t="shared" si="4"/>
        <v>8</v>
      </c>
      <c r="G11" s="35">
        <v>1</v>
      </c>
      <c r="H11" s="36">
        <v>36.47</v>
      </c>
      <c r="I11" s="37">
        <f t="shared" si="1"/>
        <v>4</v>
      </c>
      <c r="J11" s="38">
        <f t="shared" si="5"/>
        <v>11</v>
      </c>
      <c r="K11" s="35">
        <v>3</v>
      </c>
      <c r="L11" s="36">
        <v>39.82</v>
      </c>
      <c r="M11" s="37">
        <f t="shared" si="2"/>
        <v>2</v>
      </c>
      <c r="N11" s="38">
        <f t="shared" si="6"/>
        <v>4</v>
      </c>
      <c r="O11" s="35">
        <v>2</v>
      </c>
      <c r="P11" s="36">
        <v>36.94</v>
      </c>
      <c r="Q11" s="37">
        <f t="shared" si="3"/>
        <v>3</v>
      </c>
      <c r="R11" s="39">
        <f t="shared" si="7"/>
        <v>7</v>
      </c>
      <c r="T11" s="40">
        <v>3</v>
      </c>
      <c r="U11" s="41">
        <v>2</v>
      </c>
    </row>
    <row r="12" spans="1:21" ht="24.75" customHeight="1">
      <c r="A12" s="33">
        <v>4</v>
      </c>
      <c r="B12" s="34" t="s">
        <v>21</v>
      </c>
      <c r="C12" s="35">
        <v>2</v>
      </c>
      <c r="D12" s="36">
        <v>35.51</v>
      </c>
      <c r="E12" s="37">
        <f t="shared" si="0"/>
        <v>3</v>
      </c>
      <c r="F12" s="38">
        <f t="shared" si="4"/>
        <v>11</v>
      </c>
      <c r="G12" s="35">
        <v>1</v>
      </c>
      <c r="H12" s="36">
        <v>35.43</v>
      </c>
      <c r="I12" s="37">
        <f t="shared" si="1"/>
        <v>4</v>
      </c>
      <c r="J12" s="38">
        <f t="shared" si="5"/>
        <v>15</v>
      </c>
      <c r="K12" s="35">
        <v>4</v>
      </c>
      <c r="L12" s="36">
        <v>49.63</v>
      </c>
      <c r="M12" s="37">
        <f t="shared" si="2"/>
        <v>1</v>
      </c>
      <c r="N12" s="38">
        <f t="shared" si="6"/>
        <v>5</v>
      </c>
      <c r="O12" s="35">
        <v>3</v>
      </c>
      <c r="P12" s="36">
        <v>41.48</v>
      </c>
      <c r="Q12" s="37">
        <f t="shared" si="3"/>
        <v>2</v>
      </c>
      <c r="R12" s="39">
        <f t="shared" si="7"/>
        <v>9</v>
      </c>
      <c r="T12" s="40">
        <v>4</v>
      </c>
      <c r="U12" s="41">
        <v>1</v>
      </c>
    </row>
    <row r="13" spans="1:21" ht="24.75" customHeight="1">
      <c r="A13" s="33">
        <v>5</v>
      </c>
      <c r="B13" s="34" t="s">
        <v>22</v>
      </c>
      <c r="C13" s="35">
        <v>4</v>
      </c>
      <c r="D13" s="36">
        <v>41.11</v>
      </c>
      <c r="E13" s="37">
        <f t="shared" si="0"/>
        <v>1</v>
      </c>
      <c r="F13" s="38">
        <f t="shared" si="4"/>
        <v>12</v>
      </c>
      <c r="G13" s="35">
        <v>2</v>
      </c>
      <c r="H13" s="36">
        <v>40</v>
      </c>
      <c r="I13" s="37">
        <f t="shared" si="1"/>
        <v>3</v>
      </c>
      <c r="J13" s="38">
        <f t="shared" si="5"/>
        <v>18</v>
      </c>
      <c r="K13" s="35">
        <v>3</v>
      </c>
      <c r="L13" s="36">
        <v>40.85</v>
      </c>
      <c r="M13" s="37">
        <f t="shared" si="2"/>
        <v>2</v>
      </c>
      <c r="N13" s="38">
        <f t="shared" si="6"/>
        <v>7</v>
      </c>
      <c r="O13" s="35">
        <v>1</v>
      </c>
      <c r="P13" s="36">
        <v>39.5</v>
      </c>
      <c r="Q13" s="37">
        <f t="shared" si="3"/>
        <v>4</v>
      </c>
      <c r="R13" s="39">
        <f t="shared" si="7"/>
        <v>13</v>
      </c>
      <c r="T13" s="40" t="s">
        <v>23</v>
      </c>
      <c r="U13" s="41">
        <v>0</v>
      </c>
    </row>
    <row r="14" spans="1:21" ht="24.75" customHeight="1">
      <c r="A14" s="33">
        <v>6</v>
      </c>
      <c r="B14" s="34" t="s">
        <v>24</v>
      </c>
      <c r="C14" s="35">
        <v>2</v>
      </c>
      <c r="D14" s="36">
        <v>36.05</v>
      </c>
      <c r="E14" s="37">
        <f t="shared" si="0"/>
        <v>3</v>
      </c>
      <c r="F14" s="38">
        <f t="shared" si="4"/>
        <v>15</v>
      </c>
      <c r="G14" s="35">
        <v>1</v>
      </c>
      <c r="H14" s="36">
        <v>35.81</v>
      </c>
      <c r="I14" s="37">
        <f t="shared" si="1"/>
        <v>4</v>
      </c>
      <c r="J14" s="38">
        <f t="shared" si="5"/>
        <v>22</v>
      </c>
      <c r="K14" s="35">
        <v>4</v>
      </c>
      <c r="L14" s="36">
        <v>37.39</v>
      </c>
      <c r="M14" s="37">
        <f t="shared" si="2"/>
        <v>1</v>
      </c>
      <c r="N14" s="38">
        <f t="shared" si="6"/>
        <v>8</v>
      </c>
      <c r="O14" s="35">
        <v>3</v>
      </c>
      <c r="P14" s="36">
        <v>37.09</v>
      </c>
      <c r="Q14" s="37">
        <f t="shared" si="3"/>
        <v>2</v>
      </c>
      <c r="R14" s="39">
        <f t="shared" si="7"/>
        <v>15</v>
      </c>
      <c r="T14" s="40" t="s">
        <v>25</v>
      </c>
      <c r="U14" s="41">
        <v>0</v>
      </c>
    </row>
    <row r="15" spans="1:21" ht="24.75" customHeight="1">
      <c r="A15" s="33">
        <v>7</v>
      </c>
      <c r="B15" s="34" t="s">
        <v>26</v>
      </c>
      <c r="C15" s="35">
        <v>1</v>
      </c>
      <c r="D15" s="36">
        <v>16.15</v>
      </c>
      <c r="E15" s="37">
        <f t="shared" si="0"/>
        <v>4</v>
      </c>
      <c r="F15" s="38">
        <f t="shared" si="4"/>
        <v>19</v>
      </c>
      <c r="G15" s="35">
        <v>3</v>
      </c>
      <c r="H15" s="36">
        <v>17.09</v>
      </c>
      <c r="I15" s="37">
        <f t="shared" si="1"/>
        <v>2</v>
      </c>
      <c r="J15" s="38">
        <f t="shared" si="5"/>
        <v>24</v>
      </c>
      <c r="K15" s="35" t="s">
        <v>25</v>
      </c>
      <c r="L15" s="36" t="s">
        <v>25</v>
      </c>
      <c r="M15" s="37">
        <f t="shared" si="2"/>
        <v>0</v>
      </c>
      <c r="N15" s="38">
        <f t="shared" si="6"/>
        <v>8</v>
      </c>
      <c r="O15" s="35">
        <v>2</v>
      </c>
      <c r="P15" s="36">
        <v>16.97</v>
      </c>
      <c r="Q15" s="37">
        <f t="shared" si="3"/>
        <v>3</v>
      </c>
      <c r="R15" s="39">
        <f t="shared" si="7"/>
        <v>18</v>
      </c>
      <c r="T15" s="40" t="s">
        <v>27</v>
      </c>
      <c r="U15" s="41">
        <v>0</v>
      </c>
    </row>
    <row r="16" spans="1:21" ht="24.75" customHeight="1">
      <c r="A16" s="33">
        <v>8</v>
      </c>
      <c r="B16" s="34" t="s">
        <v>28</v>
      </c>
      <c r="C16" s="35">
        <v>4</v>
      </c>
      <c r="D16" s="36">
        <v>18.28</v>
      </c>
      <c r="E16" s="37">
        <f t="shared" si="0"/>
        <v>1</v>
      </c>
      <c r="F16" s="38">
        <f t="shared" si="4"/>
        <v>20</v>
      </c>
      <c r="G16" s="35">
        <v>2</v>
      </c>
      <c r="H16" s="36">
        <v>17.33</v>
      </c>
      <c r="I16" s="37">
        <f t="shared" si="1"/>
        <v>3</v>
      </c>
      <c r="J16" s="38">
        <f t="shared" si="5"/>
        <v>27</v>
      </c>
      <c r="K16" s="35">
        <v>3</v>
      </c>
      <c r="L16" s="36">
        <v>17.36</v>
      </c>
      <c r="M16" s="37">
        <f t="shared" si="2"/>
        <v>2</v>
      </c>
      <c r="N16" s="38">
        <f t="shared" si="6"/>
        <v>10</v>
      </c>
      <c r="O16" s="35">
        <v>1</v>
      </c>
      <c r="P16" s="36">
        <v>16.89</v>
      </c>
      <c r="Q16" s="37">
        <f t="shared" si="3"/>
        <v>4</v>
      </c>
      <c r="R16" s="39">
        <f t="shared" si="7"/>
        <v>22</v>
      </c>
      <c r="T16" s="42" t="s">
        <v>18</v>
      </c>
      <c r="U16" s="43">
        <v>0</v>
      </c>
    </row>
    <row r="17" spans="1:18" ht="24.75" customHeight="1">
      <c r="A17" s="33">
        <v>9</v>
      </c>
      <c r="B17" s="34" t="s">
        <v>29</v>
      </c>
      <c r="C17" s="35">
        <v>3</v>
      </c>
      <c r="D17" s="36">
        <v>41.97</v>
      </c>
      <c r="E17" s="37">
        <f t="shared" si="0"/>
        <v>2</v>
      </c>
      <c r="F17" s="38">
        <f t="shared" si="4"/>
        <v>22</v>
      </c>
      <c r="G17" s="35">
        <v>1</v>
      </c>
      <c r="H17" s="36">
        <v>34.18</v>
      </c>
      <c r="I17" s="37">
        <f t="shared" si="1"/>
        <v>4</v>
      </c>
      <c r="J17" s="38">
        <f t="shared" si="5"/>
        <v>31</v>
      </c>
      <c r="K17" s="35">
        <v>4</v>
      </c>
      <c r="L17" s="36">
        <v>48.12</v>
      </c>
      <c r="M17" s="37">
        <f t="shared" si="2"/>
        <v>1</v>
      </c>
      <c r="N17" s="38">
        <f t="shared" si="6"/>
        <v>11</v>
      </c>
      <c r="O17" s="35">
        <v>2</v>
      </c>
      <c r="P17" s="36">
        <v>40.94</v>
      </c>
      <c r="Q17" s="37">
        <f t="shared" si="3"/>
        <v>3</v>
      </c>
      <c r="R17" s="39">
        <f t="shared" si="7"/>
        <v>25</v>
      </c>
    </row>
    <row r="18" spans="1:18" ht="24.75" customHeight="1">
      <c r="A18" s="33">
        <v>10</v>
      </c>
      <c r="B18" s="44" t="s">
        <v>30</v>
      </c>
      <c r="C18" s="35">
        <v>1</v>
      </c>
      <c r="D18" s="36">
        <v>33.28</v>
      </c>
      <c r="E18" s="37">
        <f t="shared" si="0"/>
        <v>4</v>
      </c>
      <c r="F18" s="38">
        <f t="shared" si="4"/>
        <v>26</v>
      </c>
      <c r="G18" s="35">
        <v>3</v>
      </c>
      <c r="H18" s="36">
        <v>37.04</v>
      </c>
      <c r="I18" s="37">
        <f t="shared" si="1"/>
        <v>2</v>
      </c>
      <c r="J18" s="38">
        <f t="shared" si="5"/>
        <v>33</v>
      </c>
      <c r="K18" s="35">
        <v>4</v>
      </c>
      <c r="L18" s="36">
        <v>41.07</v>
      </c>
      <c r="M18" s="37">
        <f t="shared" si="2"/>
        <v>1</v>
      </c>
      <c r="N18" s="38">
        <f t="shared" si="6"/>
        <v>12</v>
      </c>
      <c r="O18" s="35">
        <v>2</v>
      </c>
      <c r="P18" s="36">
        <v>33.4</v>
      </c>
      <c r="Q18" s="37">
        <f t="shared" si="3"/>
        <v>3</v>
      </c>
      <c r="R18" s="39">
        <f t="shared" si="7"/>
        <v>28</v>
      </c>
    </row>
    <row r="19" spans="1:18" ht="24.75" customHeight="1">
      <c r="A19" s="33">
        <v>11</v>
      </c>
      <c r="B19" s="45" t="s">
        <v>31</v>
      </c>
      <c r="C19" s="35">
        <v>2</v>
      </c>
      <c r="D19" s="36" t="s">
        <v>298</v>
      </c>
      <c r="E19" s="37">
        <f t="shared" si="0"/>
        <v>3</v>
      </c>
      <c r="F19" s="38">
        <f t="shared" si="4"/>
        <v>29</v>
      </c>
      <c r="G19" s="35">
        <v>1</v>
      </c>
      <c r="H19" s="36" t="s">
        <v>299</v>
      </c>
      <c r="I19" s="37">
        <f t="shared" si="1"/>
        <v>4</v>
      </c>
      <c r="J19" s="38">
        <f t="shared" si="5"/>
        <v>37</v>
      </c>
      <c r="K19" s="35">
        <v>4</v>
      </c>
      <c r="L19" s="36" t="s">
        <v>300</v>
      </c>
      <c r="M19" s="37">
        <f t="shared" si="2"/>
        <v>1</v>
      </c>
      <c r="N19" s="38">
        <f t="shared" si="6"/>
        <v>13</v>
      </c>
      <c r="O19" s="35">
        <v>3</v>
      </c>
      <c r="P19" s="36" t="s">
        <v>301</v>
      </c>
      <c r="Q19" s="37">
        <f t="shared" si="3"/>
        <v>2</v>
      </c>
      <c r="R19" s="39">
        <f t="shared" si="7"/>
        <v>30</v>
      </c>
    </row>
    <row r="20" spans="1:18" ht="24.75" customHeight="1">
      <c r="A20" s="33">
        <v>12</v>
      </c>
      <c r="B20" s="45" t="s">
        <v>32</v>
      </c>
      <c r="C20" s="35">
        <v>2</v>
      </c>
      <c r="D20" s="36">
        <v>56.53</v>
      </c>
      <c r="E20" s="37">
        <f t="shared" si="0"/>
        <v>3</v>
      </c>
      <c r="F20" s="38">
        <f t="shared" si="4"/>
        <v>32</v>
      </c>
      <c r="G20" s="35">
        <v>3</v>
      </c>
      <c r="H20" s="36">
        <v>58.1</v>
      </c>
      <c r="I20" s="37">
        <f t="shared" si="1"/>
        <v>2</v>
      </c>
      <c r="J20" s="38">
        <f t="shared" si="5"/>
        <v>39</v>
      </c>
      <c r="K20" s="35">
        <v>4</v>
      </c>
      <c r="L20" s="36" t="s">
        <v>302</v>
      </c>
      <c r="M20" s="37">
        <f t="shared" si="2"/>
        <v>1</v>
      </c>
      <c r="N20" s="38">
        <f t="shared" si="6"/>
        <v>14</v>
      </c>
      <c r="O20" s="35">
        <v>1</v>
      </c>
      <c r="P20" s="36">
        <v>55.98</v>
      </c>
      <c r="Q20" s="37">
        <f t="shared" si="3"/>
        <v>4</v>
      </c>
      <c r="R20" s="39">
        <f t="shared" si="7"/>
        <v>34</v>
      </c>
    </row>
    <row r="21" spans="1:18" ht="24.75" customHeight="1">
      <c r="A21" s="33">
        <v>13</v>
      </c>
      <c r="B21" s="34" t="s">
        <v>33</v>
      </c>
      <c r="C21" s="35" t="s">
        <v>25</v>
      </c>
      <c r="D21" s="36" t="s">
        <v>25</v>
      </c>
      <c r="E21" s="37">
        <f t="shared" si="0"/>
        <v>0</v>
      </c>
      <c r="F21" s="38">
        <f t="shared" si="4"/>
        <v>32</v>
      </c>
      <c r="G21" s="35">
        <v>2</v>
      </c>
      <c r="H21" s="36" t="s">
        <v>303</v>
      </c>
      <c r="I21" s="37">
        <f t="shared" si="1"/>
        <v>3</v>
      </c>
      <c r="J21" s="38">
        <f t="shared" si="5"/>
        <v>42</v>
      </c>
      <c r="K21" s="35">
        <v>3</v>
      </c>
      <c r="L21" s="36" t="s">
        <v>304</v>
      </c>
      <c r="M21" s="37">
        <f t="shared" si="2"/>
        <v>2</v>
      </c>
      <c r="N21" s="38">
        <f t="shared" si="6"/>
        <v>16</v>
      </c>
      <c r="O21" s="35">
        <v>1</v>
      </c>
      <c r="P21" s="36" t="s">
        <v>305</v>
      </c>
      <c r="Q21" s="37">
        <f t="shared" si="3"/>
        <v>4</v>
      </c>
      <c r="R21" s="39">
        <f t="shared" si="7"/>
        <v>38</v>
      </c>
    </row>
    <row r="22" spans="1:18" ht="24.75" customHeight="1">
      <c r="A22" s="33">
        <v>14</v>
      </c>
      <c r="B22" s="34" t="s">
        <v>34</v>
      </c>
      <c r="C22" s="35">
        <v>2</v>
      </c>
      <c r="D22" s="36" t="s">
        <v>306</v>
      </c>
      <c r="E22" s="37">
        <f t="shared" si="0"/>
        <v>3</v>
      </c>
      <c r="F22" s="38">
        <f t="shared" si="4"/>
        <v>35</v>
      </c>
      <c r="G22" s="35">
        <v>3</v>
      </c>
      <c r="H22" s="36" t="s">
        <v>307</v>
      </c>
      <c r="I22" s="37">
        <f t="shared" si="1"/>
        <v>2</v>
      </c>
      <c r="J22" s="38">
        <f t="shared" si="5"/>
        <v>44</v>
      </c>
      <c r="K22" s="35">
        <v>4</v>
      </c>
      <c r="L22" s="36" t="s">
        <v>308</v>
      </c>
      <c r="M22" s="37">
        <f t="shared" si="2"/>
        <v>1</v>
      </c>
      <c r="N22" s="38">
        <f t="shared" si="6"/>
        <v>17</v>
      </c>
      <c r="O22" s="35">
        <v>1</v>
      </c>
      <c r="P22" s="36" t="s">
        <v>309</v>
      </c>
      <c r="Q22" s="37">
        <f t="shared" si="3"/>
        <v>4</v>
      </c>
      <c r="R22" s="39">
        <f t="shared" si="7"/>
        <v>42</v>
      </c>
    </row>
    <row r="23" spans="1:18" ht="24.75" customHeight="1">
      <c r="A23" s="33">
        <v>15</v>
      </c>
      <c r="B23" s="34" t="s">
        <v>35</v>
      </c>
      <c r="C23" s="35">
        <v>3</v>
      </c>
      <c r="D23" s="36">
        <v>47.53</v>
      </c>
      <c r="E23" s="37">
        <f t="shared" si="0"/>
        <v>2</v>
      </c>
      <c r="F23" s="38">
        <f t="shared" si="4"/>
        <v>37</v>
      </c>
      <c r="G23" s="35">
        <v>2</v>
      </c>
      <c r="H23" s="36">
        <v>42.39</v>
      </c>
      <c r="I23" s="37">
        <f t="shared" si="1"/>
        <v>3</v>
      </c>
      <c r="J23" s="38">
        <f t="shared" si="5"/>
        <v>47</v>
      </c>
      <c r="K23" s="35">
        <v>4</v>
      </c>
      <c r="L23" s="36">
        <v>48.17</v>
      </c>
      <c r="M23" s="37">
        <f t="shared" si="2"/>
        <v>1</v>
      </c>
      <c r="N23" s="38">
        <f t="shared" si="6"/>
        <v>18</v>
      </c>
      <c r="O23" s="35">
        <v>1</v>
      </c>
      <c r="P23" s="36">
        <v>40.15</v>
      </c>
      <c r="Q23" s="37">
        <f t="shared" si="3"/>
        <v>4</v>
      </c>
      <c r="R23" s="39">
        <f t="shared" si="7"/>
        <v>46</v>
      </c>
    </row>
    <row r="24" spans="1:18" ht="24.75" customHeight="1">
      <c r="A24" s="33">
        <v>16</v>
      </c>
      <c r="B24" s="34" t="s">
        <v>36</v>
      </c>
      <c r="C24" s="35">
        <v>1</v>
      </c>
      <c r="D24" s="36">
        <v>37.07</v>
      </c>
      <c r="E24" s="37">
        <f t="shared" si="0"/>
        <v>4</v>
      </c>
      <c r="F24" s="38">
        <f t="shared" si="4"/>
        <v>41</v>
      </c>
      <c r="G24" s="35">
        <v>2</v>
      </c>
      <c r="H24" s="36">
        <v>37.12</v>
      </c>
      <c r="I24" s="37">
        <f t="shared" si="1"/>
        <v>3</v>
      </c>
      <c r="J24" s="38">
        <f t="shared" si="5"/>
        <v>50</v>
      </c>
      <c r="K24" s="35">
        <v>4</v>
      </c>
      <c r="L24" s="36">
        <v>46.46</v>
      </c>
      <c r="M24" s="37">
        <f t="shared" si="2"/>
        <v>1</v>
      </c>
      <c r="N24" s="38">
        <f t="shared" si="6"/>
        <v>19</v>
      </c>
      <c r="O24" s="35">
        <v>3</v>
      </c>
      <c r="P24" s="36">
        <v>38.39</v>
      </c>
      <c r="Q24" s="37">
        <f t="shared" si="3"/>
        <v>2</v>
      </c>
      <c r="R24" s="39">
        <f t="shared" si="7"/>
        <v>48</v>
      </c>
    </row>
    <row r="25" spans="1:18" ht="24.75" customHeight="1">
      <c r="A25" s="33">
        <v>17</v>
      </c>
      <c r="B25" s="34" t="s">
        <v>37</v>
      </c>
      <c r="C25" s="35">
        <v>1</v>
      </c>
      <c r="D25" s="36">
        <v>18.63</v>
      </c>
      <c r="E25" s="37">
        <f t="shared" si="0"/>
        <v>4</v>
      </c>
      <c r="F25" s="38">
        <f t="shared" si="4"/>
        <v>45</v>
      </c>
      <c r="G25" s="35">
        <v>3</v>
      </c>
      <c r="H25" s="36">
        <v>22.47</v>
      </c>
      <c r="I25" s="37">
        <f t="shared" si="1"/>
        <v>2</v>
      </c>
      <c r="J25" s="38">
        <f t="shared" si="5"/>
        <v>52</v>
      </c>
      <c r="K25" s="35">
        <v>4</v>
      </c>
      <c r="L25" s="36">
        <v>24.08</v>
      </c>
      <c r="M25" s="37">
        <f t="shared" si="2"/>
        <v>1</v>
      </c>
      <c r="N25" s="38">
        <f t="shared" si="6"/>
        <v>20</v>
      </c>
      <c r="O25" s="35">
        <v>2</v>
      </c>
      <c r="P25" s="36">
        <v>20.21</v>
      </c>
      <c r="Q25" s="37">
        <f t="shared" si="3"/>
        <v>3</v>
      </c>
      <c r="R25" s="39">
        <f t="shared" si="7"/>
        <v>51</v>
      </c>
    </row>
    <row r="26" spans="1:18" ht="24.75" customHeight="1">
      <c r="A26" s="33">
        <v>18</v>
      </c>
      <c r="B26" s="34" t="s">
        <v>38</v>
      </c>
      <c r="C26" s="35">
        <v>2</v>
      </c>
      <c r="D26" s="36">
        <v>21.12</v>
      </c>
      <c r="E26" s="37">
        <f t="shared" si="0"/>
        <v>3</v>
      </c>
      <c r="F26" s="38">
        <f t="shared" si="4"/>
        <v>48</v>
      </c>
      <c r="G26" s="35">
        <v>3</v>
      </c>
      <c r="H26" s="36">
        <v>21.62</v>
      </c>
      <c r="I26" s="37">
        <f t="shared" si="1"/>
        <v>2</v>
      </c>
      <c r="J26" s="38">
        <f t="shared" si="5"/>
        <v>54</v>
      </c>
      <c r="K26" s="35">
        <v>4</v>
      </c>
      <c r="L26" s="36">
        <v>22.05</v>
      </c>
      <c r="M26" s="37">
        <f t="shared" si="2"/>
        <v>1</v>
      </c>
      <c r="N26" s="38">
        <f t="shared" si="6"/>
        <v>21</v>
      </c>
      <c r="O26" s="35">
        <v>1</v>
      </c>
      <c r="P26" s="36">
        <v>21.06</v>
      </c>
      <c r="Q26" s="37">
        <f t="shared" si="3"/>
        <v>4</v>
      </c>
      <c r="R26" s="39">
        <f t="shared" si="7"/>
        <v>55</v>
      </c>
    </row>
    <row r="27" spans="1:18" ht="24.75" customHeight="1">
      <c r="A27" s="33">
        <v>19</v>
      </c>
      <c r="B27" s="34" t="s">
        <v>39</v>
      </c>
      <c r="C27" s="35">
        <v>2</v>
      </c>
      <c r="D27" s="36">
        <v>33.82</v>
      </c>
      <c r="E27" s="37">
        <f t="shared" si="0"/>
        <v>3</v>
      </c>
      <c r="F27" s="38">
        <f t="shared" si="4"/>
        <v>51</v>
      </c>
      <c r="G27" s="35">
        <v>1</v>
      </c>
      <c r="H27" s="36">
        <v>32.31</v>
      </c>
      <c r="I27" s="37">
        <f t="shared" si="1"/>
        <v>4</v>
      </c>
      <c r="J27" s="38">
        <f t="shared" si="5"/>
        <v>58</v>
      </c>
      <c r="K27" s="35">
        <v>4</v>
      </c>
      <c r="L27" s="36">
        <v>40.6</v>
      </c>
      <c r="M27" s="37">
        <f t="shared" si="2"/>
        <v>1</v>
      </c>
      <c r="N27" s="38">
        <f t="shared" si="6"/>
        <v>22</v>
      </c>
      <c r="O27" s="35">
        <v>3</v>
      </c>
      <c r="P27" s="36">
        <v>35.78</v>
      </c>
      <c r="Q27" s="37">
        <f t="shared" si="3"/>
        <v>2</v>
      </c>
      <c r="R27" s="39">
        <f t="shared" si="7"/>
        <v>57</v>
      </c>
    </row>
    <row r="28" spans="1:18" ht="24.75" customHeight="1">
      <c r="A28" s="33">
        <v>20</v>
      </c>
      <c r="B28" s="34" t="s">
        <v>40</v>
      </c>
      <c r="C28" s="35">
        <v>4</v>
      </c>
      <c r="D28" s="36">
        <v>30.79</v>
      </c>
      <c r="E28" s="37">
        <f t="shared" si="0"/>
        <v>1</v>
      </c>
      <c r="F28" s="38">
        <f t="shared" si="4"/>
        <v>52</v>
      </c>
      <c r="G28" s="35">
        <v>1</v>
      </c>
      <c r="H28" s="36">
        <v>29.71</v>
      </c>
      <c r="I28" s="37">
        <f t="shared" si="1"/>
        <v>4</v>
      </c>
      <c r="J28" s="38">
        <f t="shared" si="5"/>
        <v>62</v>
      </c>
      <c r="K28" s="35">
        <v>3</v>
      </c>
      <c r="L28" s="36">
        <v>30.59</v>
      </c>
      <c r="M28" s="37">
        <f t="shared" si="2"/>
        <v>2</v>
      </c>
      <c r="N28" s="38">
        <f t="shared" si="6"/>
        <v>24</v>
      </c>
      <c r="O28" s="35">
        <v>2</v>
      </c>
      <c r="P28" s="36">
        <v>30.41</v>
      </c>
      <c r="Q28" s="37">
        <f t="shared" si="3"/>
        <v>3</v>
      </c>
      <c r="R28" s="39">
        <f t="shared" si="7"/>
        <v>60</v>
      </c>
    </row>
    <row r="29" spans="1:18" ht="24.75" customHeight="1">
      <c r="A29" s="33">
        <v>21</v>
      </c>
      <c r="B29" s="34" t="s">
        <v>41</v>
      </c>
      <c r="C29" s="35">
        <v>3</v>
      </c>
      <c r="D29" s="36">
        <v>35.79</v>
      </c>
      <c r="E29" s="37">
        <f t="shared" si="0"/>
        <v>2</v>
      </c>
      <c r="F29" s="38">
        <f t="shared" si="4"/>
        <v>54</v>
      </c>
      <c r="G29" s="35">
        <v>1</v>
      </c>
      <c r="H29" s="36">
        <v>33.13</v>
      </c>
      <c r="I29" s="37">
        <f t="shared" si="1"/>
        <v>4</v>
      </c>
      <c r="J29" s="38">
        <f t="shared" si="5"/>
        <v>66</v>
      </c>
      <c r="K29" s="35">
        <v>4</v>
      </c>
      <c r="L29" s="36">
        <v>36.44</v>
      </c>
      <c r="M29" s="37">
        <f t="shared" si="2"/>
        <v>1</v>
      </c>
      <c r="N29" s="38">
        <f t="shared" si="6"/>
        <v>25</v>
      </c>
      <c r="O29" s="35">
        <v>1</v>
      </c>
      <c r="P29" s="36">
        <v>33.13</v>
      </c>
      <c r="Q29" s="37">
        <f t="shared" si="3"/>
        <v>4</v>
      </c>
      <c r="R29" s="39">
        <f t="shared" si="7"/>
        <v>64</v>
      </c>
    </row>
    <row r="30" spans="1:18" ht="24.75" customHeight="1">
      <c r="A30" s="33">
        <v>22</v>
      </c>
      <c r="B30" s="46" t="s">
        <v>42</v>
      </c>
      <c r="C30" s="35">
        <v>3</v>
      </c>
      <c r="D30" s="36">
        <v>37.23</v>
      </c>
      <c r="E30" s="37">
        <f t="shared" si="0"/>
        <v>2</v>
      </c>
      <c r="F30" s="38">
        <f t="shared" si="4"/>
        <v>56</v>
      </c>
      <c r="G30" s="35">
        <v>1</v>
      </c>
      <c r="H30" s="36">
        <v>32.87</v>
      </c>
      <c r="I30" s="37">
        <f t="shared" si="1"/>
        <v>4</v>
      </c>
      <c r="J30" s="38">
        <f t="shared" si="5"/>
        <v>70</v>
      </c>
      <c r="K30" s="35" t="s">
        <v>25</v>
      </c>
      <c r="L30" s="36" t="s">
        <v>25</v>
      </c>
      <c r="M30" s="37">
        <f t="shared" si="2"/>
        <v>0</v>
      </c>
      <c r="N30" s="38">
        <f t="shared" si="6"/>
        <v>25</v>
      </c>
      <c r="O30" s="35">
        <v>2</v>
      </c>
      <c r="P30" s="36">
        <v>33.85</v>
      </c>
      <c r="Q30" s="37">
        <f t="shared" si="3"/>
        <v>3</v>
      </c>
      <c r="R30" s="39">
        <f t="shared" si="7"/>
        <v>67</v>
      </c>
    </row>
    <row r="31" spans="1:18" ht="24.75" customHeight="1">
      <c r="A31" s="33">
        <v>23</v>
      </c>
      <c r="B31" s="45" t="s">
        <v>43</v>
      </c>
      <c r="C31" s="35">
        <v>3</v>
      </c>
      <c r="D31" s="36">
        <v>41.19</v>
      </c>
      <c r="E31" s="37">
        <f t="shared" si="0"/>
        <v>2</v>
      </c>
      <c r="F31" s="38">
        <f t="shared" si="4"/>
        <v>58</v>
      </c>
      <c r="G31" s="35">
        <v>2</v>
      </c>
      <c r="H31" s="36">
        <v>40.06</v>
      </c>
      <c r="I31" s="37">
        <f t="shared" si="1"/>
        <v>3</v>
      </c>
      <c r="J31" s="38">
        <f t="shared" si="5"/>
        <v>73</v>
      </c>
      <c r="K31" s="35">
        <v>4</v>
      </c>
      <c r="L31" s="36">
        <v>42.16</v>
      </c>
      <c r="M31" s="37">
        <f t="shared" si="2"/>
        <v>1</v>
      </c>
      <c r="N31" s="38">
        <f t="shared" si="6"/>
        <v>26</v>
      </c>
      <c r="O31" s="35">
        <v>1</v>
      </c>
      <c r="P31" s="36">
        <v>38.17</v>
      </c>
      <c r="Q31" s="37">
        <f t="shared" si="3"/>
        <v>4</v>
      </c>
      <c r="R31" s="39">
        <f t="shared" si="7"/>
        <v>71</v>
      </c>
    </row>
    <row r="32" spans="1:18" ht="24.75" customHeight="1">
      <c r="A32" s="33">
        <v>24</v>
      </c>
      <c r="B32" s="34" t="s">
        <v>44</v>
      </c>
      <c r="C32" s="35">
        <v>3</v>
      </c>
      <c r="D32" s="36">
        <v>35.26</v>
      </c>
      <c r="E32" s="37">
        <f t="shared" si="0"/>
        <v>2</v>
      </c>
      <c r="F32" s="38">
        <f t="shared" si="4"/>
        <v>60</v>
      </c>
      <c r="G32" s="35">
        <v>2</v>
      </c>
      <c r="H32" s="36">
        <v>34.13</v>
      </c>
      <c r="I32" s="37">
        <f t="shared" si="1"/>
        <v>3</v>
      </c>
      <c r="J32" s="38">
        <f t="shared" si="5"/>
        <v>76</v>
      </c>
      <c r="K32" s="35">
        <v>4</v>
      </c>
      <c r="L32" s="36">
        <v>39.22</v>
      </c>
      <c r="M32" s="37">
        <f t="shared" si="2"/>
        <v>1</v>
      </c>
      <c r="N32" s="38">
        <f t="shared" si="6"/>
        <v>27</v>
      </c>
      <c r="O32" s="35">
        <v>1</v>
      </c>
      <c r="P32" s="36">
        <v>33.1</v>
      </c>
      <c r="Q32" s="37">
        <f t="shared" si="3"/>
        <v>4</v>
      </c>
      <c r="R32" s="39">
        <f t="shared" si="7"/>
        <v>75</v>
      </c>
    </row>
    <row r="33" spans="1:18" ht="24.75" customHeight="1">
      <c r="A33" s="33">
        <v>25</v>
      </c>
      <c r="B33" s="34" t="s">
        <v>45</v>
      </c>
      <c r="C33" s="35">
        <v>3</v>
      </c>
      <c r="D33" s="36" t="s">
        <v>310</v>
      </c>
      <c r="E33" s="37">
        <f t="shared" si="0"/>
        <v>2</v>
      </c>
      <c r="F33" s="38">
        <f t="shared" si="4"/>
        <v>62</v>
      </c>
      <c r="G33" s="35" t="s">
        <v>25</v>
      </c>
      <c r="H33" s="36" t="s">
        <v>25</v>
      </c>
      <c r="I33" s="37">
        <f t="shared" si="1"/>
        <v>0</v>
      </c>
      <c r="J33" s="38">
        <f t="shared" si="5"/>
        <v>76</v>
      </c>
      <c r="K33" s="35">
        <v>2</v>
      </c>
      <c r="L33" s="36" t="s">
        <v>311</v>
      </c>
      <c r="M33" s="37">
        <f t="shared" si="2"/>
        <v>3</v>
      </c>
      <c r="N33" s="38">
        <f t="shared" si="6"/>
        <v>30</v>
      </c>
      <c r="O33" s="35">
        <v>1</v>
      </c>
      <c r="P33" s="36" t="s">
        <v>312</v>
      </c>
      <c r="Q33" s="37">
        <f t="shared" si="3"/>
        <v>4</v>
      </c>
      <c r="R33" s="39">
        <f t="shared" si="7"/>
        <v>79</v>
      </c>
    </row>
    <row r="34" spans="1:18" ht="24.75" customHeight="1">
      <c r="A34" s="33">
        <v>26</v>
      </c>
      <c r="B34" s="34" t="s">
        <v>46</v>
      </c>
      <c r="C34" s="35">
        <v>1</v>
      </c>
      <c r="D34" s="36" t="s">
        <v>313</v>
      </c>
      <c r="E34" s="37">
        <f t="shared" si="0"/>
        <v>4</v>
      </c>
      <c r="F34" s="38">
        <f t="shared" si="4"/>
        <v>66</v>
      </c>
      <c r="G34" s="35">
        <v>4</v>
      </c>
      <c r="H34" s="36" t="s">
        <v>314</v>
      </c>
      <c r="I34" s="37">
        <f t="shared" si="1"/>
        <v>1</v>
      </c>
      <c r="J34" s="38">
        <f t="shared" si="5"/>
        <v>77</v>
      </c>
      <c r="K34" s="35">
        <v>3</v>
      </c>
      <c r="L34" s="36" t="s">
        <v>315</v>
      </c>
      <c r="M34" s="37">
        <f t="shared" si="2"/>
        <v>2</v>
      </c>
      <c r="N34" s="38">
        <f t="shared" si="6"/>
        <v>32</v>
      </c>
      <c r="O34" s="35">
        <v>2</v>
      </c>
      <c r="P34" s="36" t="s">
        <v>316</v>
      </c>
      <c r="Q34" s="37">
        <f t="shared" si="3"/>
        <v>3</v>
      </c>
      <c r="R34" s="39">
        <f t="shared" si="7"/>
        <v>82</v>
      </c>
    </row>
    <row r="35" spans="1:18" ht="24.75" customHeight="1">
      <c r="A35" s="33">
        <v>27</v>
      </c>
      <c r="B35" s="34" t="s">
        <v>47</v>
      </c>
      <c r="C35" s="35">
        <v>1</v>
      </c>
      <c r="D35" s="36" t="s">
        <v>317</v>
      </c>
      <c r="E35" s="37">
        <f t="shared" si="0"/>
        <v>4</v>
      </c>
      <c r="F35" s="38">
        <f t="shared" si="4"/>
        <v>70</v>
      </c>
      <c r="G35" s="35">
        <v>2</v>
      </c>
      <c r="H35" s="36" t="s">
        <v>318</v>
      </c>
      <c r="I35" s="37">
        <f t="shared" si="1"/>
        <v>3</v>
      </c>
      <c r="J35" s="38">
        <f t="shared" si="5"/>
        <v>80</v>
      </c>
      <c r="K35" s="35" t="s">
        <v>25</v>
      </c>
      <c r="L35" s="36" t="s">
        <v>25</v>
      </c>
      <c r="M35" s="37">
        <f t="shared" si="2"/>
        <v>0</v>
      </c>
      <c r="N35" s="38">
        <f t="shared" si="6"/>
        <v>32</v>
      </c>
      <c r="O35" s="35">
        <v>3</v>
      </c>
      <c r="P35" s="36" t="s">
        <v>319</v>
      </c>
      <c r="Q35" s="37">
        <f t="shared" si="3"/>
        <v>2</v>
      </c>
      <c r="R35" s="39">
        <f t="shared" si="7"/>
        <v>84</v>
      </c>
    </row>
    <row r="36" spans="1:18" ht="24.75" customHeight="1">
      <c r="A36" s="33">
        <v>28</v>
      </c>
      <c r="B36" s="34" t="s">
        <v>48</v>
      </c>
      <c r="C36" s="35">
        <v>3</v>
      </c>
      <c r="D36" s="36" t="s">
        <v>320</v>
      </c>
      <c r="E36" s="37">
        <f t="shared" si="0"/>
        <v>2</v>
      </c>
      <c r="F36" s="38">
        <f t="shared" si="4"/>
        <v>72</v>
      </c>
      <c r="G36" s="35">
        <v>1</v>
      </c>
      <c r="H36" s="36" t="s">
        <v>321</v>
      </c>
      <c r="I36" s="37">
        <f t="shared" si="1"/>
        <v>4</v>
      </c>
      <c r="J36" s="38">
        <f t="shared" si="5"/>
        <v>84</v>
      </c>
      <c r="K36" s="35">
        <v>2</v>
      </c>
      <c r="L36" s="36" t="s">
        <v>322</v>
      </c>
      <c r="M36" s="37">
        <f t="shared" si="2"/>
        <v>3</v>
      </c>
      <c r="N36" s="38">
        <f t="shared" si="6"/>
        <v>35</v>
      </c>
      <c r="O36" s="35" t="s">
        <v>25</v>
      </c>
      <c r="P36" s="36" t="s">
        <v>25</v>
      </c>
      <c r="Q36" s="37">
        <f t="shared" si="3"/>
        <v>0</v>
      </c>
      <c r="R36" s="39">
        <f t="shared" si="7"/>
        <v>84</v>
      </c>
    </row>
    <row r="37" spans="1:18" ht="24.75" customHeight="1">
      <c r="A37" s="33">
        <v>29</v>
      </c>
      <c r="B37" s="34" t="s">
        <v>49</v>
      </c>
      <c r="C37" s="35">
        <v>3</v>
      </c>
      <c r="D37" s="36" t="s">
        <v>323</v>
      </c>
      <c r="E37" s="37">
        <f t="shared" si="0"/>
        <v>2</v>
      </c>
      <c r="F37" s="38">
        <f t="shared" si="4"/>
        <v>74</v>
      </c>
      <c r="G37" s="35">
        <v>1</v>
      </c>
      <c r="H37" s="36" t="s">
        <v>324</v>
      </c>
      <c r="I37" s="37">
        <f t="shared" si="1"/>
        <v>4</v>
      </c>
      <c r="J37" s="38">
        <f t="shared" si="5"/>
        <v>88</v>
      </c>
      <c r="K37" s="35">
        <v>4</v>
      </c>
      <c r="L37" s="36" t="s">
        <v>325</v>
      </c>
      <c r="M37" s="37">
        <f t="shared" si="2"/>
        <v>1</v>
      </c>
      <c r="N37" s="38">
        <f t="shared" si="6"/>
        <v>36</v>
      </c>
      <c r="O37" s="35">
        <v>2</v>
      </c>
      <c r="P37" s="36" t="s">
        <v>326</v>
      </c>
      <c r="Q37" s="37">
        <f t="shared" si="3"/>
        <v>3</v>
      </c>
      <c r="R37" s="39">
        <f t="shared" si="7"/>
        <v>87</v>
      </c>
    </row>
    <row r="38" spans="1:18" ht="24.75" customHeight="1">
      <c r="A38" s="33">
        <v>30</v>
      </c>
      <c r="B38" s="34" t="s">
        <v>50</v>
      </c>
      <c r="C38" s="35">
        <v>2</v>
      </c>
      <c r="D38" s="36" t="s">
        <v>327</v>
      </c>
      <c r="E38" s="37">
        <f t="shared" si="0"/>
        <v>3</v>
      </c>
      <c r="F38" s="38">
        <f t="shared" si="4"/>
        <v>77</v>
      </c>
      <c r="G38" s="35">
        <v>3</v>
      </c>
      <c r="H38" s="36" t="s">
        <v>328</v>
      </c>
      <c r="I38" s="37">
        <f t="shared" si="1"/>
        <v>2</v>
      </c>
      <c r="J38" s="38">
        <f t="shared" si="5"/>
        <v>90</v>
      </c>
      <c r="K38" s="35">
        <v>4</v>
      </c>
      <c r="L38" s="36" t="s">
        <v>329</v>
      </c>
      <c r="M38" s="37">
        <f t="shared" si="2"/>
        <v>1</v>
      </c>
      <c r="N38" s="38">
        <f t="shared" si="6"/>
        <v>37</v>
      </c>
      <c r="O38" s="35">
        <v>1</v>
      </c>
      <c r="P38" s="36">
        <v>58.99</v>
      </c>
      <c r="Q38" s="37">
        <f t="shared" si="3"/>
        <v>4</v>
      </c>
      <c r="R38" s="39">
        <f t="shared" si="7"/>
        <v>91</v>
      </c>
    </row>
    <row r="39" spans="1:18" ht="24.75" customHeight="1">
      <c r="A39" s="33">
        <v>31</v>
      </c>
      <c r="B39" s="34" t="s">
        <v>51</v>
      </c>
      <c r="C39" s="35">
        <v>2</v>
      </c>
      <c r="D39" s="36">
        <v>35.21</v>
      </c>
      <c r="E39" s="37">
        <f t="shared" si="0"/>
        <v>3</v>
      </c>
      <c r="F39" s="38">
        <f t="shared" si="4"/>
        <v>80</v>
      </c>
      <c r="G39" s="35">
        <v>1</v>
      </c>
      <c r="H39" s="36">
        <v>32.68</v>
      </c>
      <c r="I39" s="37">
        <f t="shared" si="1"/>
        <v>4</v>
      </c>
      <c r="J39" s="38">
        <f t="shared" si="5"/>
        <v>94</v>
      </c>
      <c r="K39" s="35">
        <v>3</v>
      </c>
      <c r="L39" s="36">
        <v>35.72</v>
      </c>
      <c r="M39" s="37">
        <f t="shared" si="2"/>
        <v>2</v>
      </c>
      <c r="N39" s="38">
        <f t="shared" si="6"/>
        <v>39</v>
      </c>
      <c r="O39" s="35">
        <v>4</v>
      </c>
      <c r="P39" s="36">
        <v>35.97</v>
      </c>
      <c r="Q39" s="37">
        <f t="shared" si="3"/>
        <v>1</v>
      </c>
      <c r="R39" s="39">
        <f t="shared" si="7"/>
        <v>92</v>
      </c>
    </row>
    <row r="40" spans="1:18" ht="24.75" customHeight="1">
      <c r="A40" s="33">
        <v>32</v>
      </c>
      <c r="B40" s="34" t="s">
        <v>52</v>
      </c>
      <c r="C40" s="35">
        <v>2</v>
      </c>
      <c r="D40" s="36">
        <v>28</v>
      </c>
      <c r="E40" s="37">
        <f t="shared" si="0"/>
        <v>3</v>
      </c>
      <c r="F40" s="38">
        <f t="shared" si="4"/>
        <v>83</v>
      </c>
      <c r="G40" s="35">
        <v>3</v>
      </c>
      <c r="H40" s="36">
        <v>30.06</v>
      </c>
      <c r="I40" s="37">
        <f t="shared" si="1"/>
        <v>2</v>
      </c>
      <c r="J40" s="38">
        <f t="shared" si="5"/>
        <v>96</v>
      </c>
      <c r="K40" s="35">
        <v>4</v>
      </c>
      <c r="L40" s="36">
        <v>33.04</v>
      </c>
      <c r="M40" s="37">
        <f t="shared" si="2"/>
        <v>1</v>
      </c>
      <c r="N40" s="38">
        <f t="shared" si="6"/>
        <v>40</v>
      </c>
      <c r="O40" s="35">
        <v>1</v>
      </c>
      <c r="P40" s="36">
        <v>27.52</v>
      </c>
      <c r="Q40" s="37">
        <f t="shared" si="3"/>
        <v>4</v>
      </c>
      <c r="R40" s="39">
        <f t="shared" si="7"/>
        <v>96</v>
      </c>
    </row>
    <row r="41" spans="1:18" ht="24.75" customHeight="1">
      <c r="A41" s="33">
        <v>33</v>
      </c>
      <c r="B41" s="34" t="s">
        <v>53</v>
      </c>
      <c r="C41" s="35">
        <v>3</v>
      </c>
      <c r="D41" s="36">
        <v>41.05</v>
      </c>
      <c r="E41" s="37">
        <f t="shared" si="0"/>
        <v>2</v>
      </c>
      <c r="F41" s="38">
        <f t="shared" si="4"/>
        <v>85</v>
      </c>
      <c r="G41" s="35">
        <v>2</v>
      </c>
      <c r="H41" s="36">
        <v>39.79</v>
      </c>
      <c r="I41" s="37">
        <f t="shared" si="1"/>
        <v>3</v>
      </c>
      <c r="J41" s="38">
        <f t="shared" si="5"/>
        <v>99</v>
      </c>
      <c r="K41" s="35">
        <v>4</v>
      </c>
      <c r="L41" s="36">
        <v>49.25</v>
      </c>
      <c r="M41" s="37">
        <f t="shared" si="2"/>
        <v>1</v>
      </c>
      <c r="N41" s="38">
        <f t="shared" si="6"/>
        <v>41</v>
      </c>
      <c r="O41" s="35">
        <v>1</v>
      </c>
      <c r="P41" s="36">
        <v>36.3</v>
      </c>
      <c r="Q41" s="37">
        <f t="shared" si="3"/>
        <v>4</v>
      </c>
      <c r="R41" s="39">
        <f t="shared" si="7"/>
        <v>100</v>
      </c>
    </row>
    <row r="42" spans="1:18" ht="24.75" customHeight="1">
      <c r="A42" s="33">
        <v>34</v>
      </c>
      <c r="B42" s="34" t="s">
        <v>54</v>
      </c>
      <c r="C42" s="35" t="s">
        <v>25</v>
      </c>
      <c r="D42" s="36" t="s">
        <v>25</v>
      </c>
      <c r="E42" s="37">
        <f t="shared" si="0"/>
        <v>0</v>
      </c>
      <c r="F42" s="38">
        <f t="shared" si="4"/>
        <v>85</v>
      </c>
      <c r="G42" s="35">
        <v>1</v>
      </c>
      <c r="H42" s="36">
        <v>39.93</v>
      </c>
      <c r="I42" s="37">
        <f t="shared" si="1"/>
        <v>4</v>
      </c>
      <c r="J42" s="38">
        <f t="shared" si="5"/>
        <v>103</v>
      </c>
      <c r="K42" s="35">
        <v>3</v>
      </c>
      <c r="L42" s="36">
        <v>48.36</v>
      </c>
      <c r="M42" s="37">
        <f t="shared" si="2"/>
        <v>2</v>
      </c>
      <c r="N42" s="38">
        <f t="shared" si="6"/>
        <v>43</v>
      </c>
      <c r="O42" s="35">
        <v>2</v>
      </c>
      <c r="P42" s="36">
        <v>42.87</v>
      </c>
      <c r="Q42" s="37">
        <f t="shared" si="3"/>
        <v>3</v>
      </c>
      <c r="R42" s="39">
        <f t="shared" si="7"/>
        <v>103</v>
      </c>
    </row>
    <row r="43" spans="1:18" ht="24.75" customHeight="1">
      <c r="A43" s="33">
        <v>35</v>
      </c>
      <c r="B43" s="34" t="s">
        <v>55</v>
      </c>
      <c r="C43" s="35">
        <v>2</v>
      </c>
      <c r="D43" s="36">
        <v>31.55</v>
      </c>
      <c r="E43" s="37">
        <f t="shared" si="0"/>
        <v>3</v>
      </c>
      <c r="F43" s="38">
        <f t="shared" si="4"/>
        <v>88</v>
      </c>
      <c r="G43" s="35">
        <v>1</v>
      </c>
      <c r="H43" s="36">
        <v>30.01</v>
      </c>
      <c r="I43" s="37">
        <f t="shared" si="1"/>
        <v>4</v>
      </c>
      <c r="J43" s="38">
        <f t="shared" si="5"/>
        <v>107</v>
      </c>
      <c r="K43" s="35">
        <v>4</v>
      </c>
      <c r="L43" s="36">
        <v>32.55</v>
      </c>
      <c r="M43" s="37">
        <f t="shared" si="2"/>
        <v>1</v>
      </c>
      <c r="N43" s="38">
        <f t="shared" si="6"/>
        <v>44</v>
      </c>
      <c r="O43" s="35">
        <v>3</v>
      </c>
      <c r="P43" s="36">
        <v>32.5</v>
      </c>
      <c r="Q43" s="37">
        <f t="shared" si="3"/>
        <v>2</v>
      </c>
      <c r="R43" s="39">
        <f t="shared" si="7"/>
        <v>105</v>
      </c>
    </row>
    <row r="44" spans="1:18" ht="24.75" customHeight="1">
      <c r="A44" s="33">
        <v>36</v>
      </c>
      <c r="B44" s="34" t="s">
        <v>56</v>
      </c>
      <c r="C44" s="35">
        <v>3</v>
      </c>
      <c r="D44" s="36">
        <v>29.11</v>
      </c>
      <c r="E44" s="37">
        <f t="shared" si="0"/>
        <v>2</v>
      </c>
      <c r="F44" s="38">
        <f t="shared" si="4"/>
        <v>90</v>
      </c>
      <c r="G44" s="35">
        <v>1</v>
      </c>
      <c r="H44" s="36">
        <v>26.47</v>
      </c>
      <c r="I44" s="37">
        <f t="shared" si="1"/>
        <v>4</v>
      </c>
      <c r="J44" s="38">
        <f t="shared" si="5"/>
        <v>111</v>
      </c>
      <c r="K44" s="35">
        <v>4</v>
      </c>
      <c r="L44" s="36">
        <v>34.99</v>
      </c>
      <c r="M44" s="37">
        <f t="shared" si="2"/>
        <v>1</v>
      </c>
      <c r="N44" s="38">
        <f t="shared" si="6"/>
        <v>45</v>
      </c>
      <c r="O44" s="35">
        <v>2</v>
      </c>
      <c r="P44" s="36">
        <v>26.78</v>
      </c>
      <c r="Q44" s="37">
        <f t="shared" si="3"/>
        <v>3</v>
      </c>
      <c r="R44" s="39">
        <f t="shared" si="7"/>
        <v>108</v>
      </c>
    </row>
    <row r="45" spans="1:18" ht="24.75" customHeight="1">
      <c r="A45" s="33">
        <v>37</v>
      </c>
      <c r="B45" s="34" t="s">
        <v>57</v>
      </c>
      <c r="C45" s="35">
        <v>1</v>
      </c>
      <c r="D45" s="36">
        <v>22.73</v>
      </c>
      <c r="E45" s="37">
        <f t="shared" si="0"/>
        <v>4</v>
      </c>
      <c r="F45" s="38">
        <f t="shared" si="4"/>
        <v>94</v>
      </c>
      <c r="G45" s="35">
        <v>2</v>
      </c>
      <c r="H45" s="36">
        <v>23.17</v>
      </c>
      <c r="I45" s="37">
        <f t="shared" si="1"/>
        <v>3</v>
      </c>
      <c r="J45" s="38">
        <f t="shared" si="5"/>
        <v>114</v>
      </c>
      <c r="K45" s="35">
        <v>4</v>
      </c>
      <c r="L45" s="36">
        <v>31.24</v>
      </c>
      <c r="M45" s="37">
        <f t="shared" si="2"/>
        <v>1</v>
      </c>
      <c r="N45" s="38">
        <f t="shared" si="6"/>
        <v>46</v>
      </c>
      <c r="O45" s="35">
        <v>3</v>
      </c>
      <c r="P45" s="36">
        <v>24.17</v>
      </c>
      <c r="Q45" s="37">
        <f t="shared" si="3"/>
        <v>2</v>
      </c>
      <c r="R45" s="39">
        <f t="shared" si="7"/>
        <v>110</v>
      </c>
    </row>
    <row r="46" spans="1:18" ht="24.75" customHeight="1">
      <c r="A46" s="33">
        <v>38</v>
      </c>
      <c r="B46" s="34" t="s">
        <v>58</v>
      </c>
      <c r="C46" s="35">
        <v>4</v>
      </c>
      <c r="D46" s="36">
        <v>26.21</v>
      </c>
      <c r="E46" s="37">
        <f t="shared" si="0"/>
        <v>1</v>
      </c>
      <c r="F46" s="38">
        <f t="shared" si="4"/>
        <v>95</v>
      </c>
      <c r="G46" s="35">
        <v>2</v>
      </c>
      <c r="H46" s="36">
        <v>24.27</v>
      </c>
      <c r="I46" s="37">
        <f t="shared" si="1"/>
        <v>3</v>
      </c>
      <c r="J46" s="38">
        <f t="shared" si="5"/>
        <v>117</v>
      </c>
      <c r="K46" s="35">
        <v>3</v>
      </c>
      <c r="L46" s="36">
        <v>26.13</v>
      </c>
      <c r="M46" s="37">
        <f t="shared" si="2"/>
        <v>2</v>
      </c>
      <c r="N46" s="38">
        <f t="shared" si="6"/>
        <v>48</v>
      </c>
      <c r="O46" s="35">
        <v>1</v>
      </c>
      <c r="P46" s="36">
        <v>23.48</v>
      </c>
      <c r="Q46" s="37">
        <f t="shared" si="3"/>
        <v>4</v>
      </c>
      <c r="R46" s="39">
        <f t="shared" si="7"/>
        <v>114</v>
      </c>
    </row>
    <row r="47" spans="1:18" ht="24.75" customHeight="1">
      <c r="A47" s="33">
        <v>39</v>
      </c>
      <c r="B47" s="34" t="s">
        <v>59</v>
      </c>
      <c r="C47" s="35">
        <v>3</v>
      </c>
      <c r="D47" s="36">
        <v>40.18</v>
      </c>
      <c r="E47" s="37">
        <f t="shared" si="0"/>
        <v>2</v>
      </c>
      <c r="F47" s="38">
        <f t="shared" si="4"/>
        <v>97</v>
      </c>
      <c r="G47" s="35">
        <v>1</v>
      </c>
      <c r="H47" s="36">
        <v>33.55</v>
      </c>
      <c r="I47" s="37">
        <f t="shared" si="1"/>
        <v>4</v>
      </c>
      <c r="J47" s="38">
        <f t="shared" si="5"/>
        <v>121</v>
      </c>
      <c r="K47" s="35">
        <v>4</v>
      </c>
      <c r="L47" s="36">
        <v>40.37</v>
      </c>
      <c r="M47" s="37">
        <f t="shared" si="2"/>
        <v>1</v>
      </c>
      <c r="N47" s="38">
        <f t="shared" si="6"/>
        <v>49</v>
      </c>
      <c r="O47" s="35">
        <v>2</v>
      </c>
      <c r="P47" s="36">
        <v>39.65</v>
      </c>
      <c r="Q47" s="37">
        <f t="shared" si="3"/>
        <v>3</v>
      </c>
      <c r="R47" s="39">
        <f t="shared" si="7"/>
        <v>117</v>
      </c>
    </row>
    <row r="48" spans="1:18" ht="24.75" customHeight="1">
      <c r="A48" s="33">
        <v>40</v>
      </c>
      <c r="B48" s="34" t="s">
        <v>60</v>
      </c>
      <c r="C48" s="35">
        <v>2</v>
      </c>
      <c r="D48" s="36">
        <v>31.96</v>
      </c>
      <c r="E48" s="37">
        <f t="shared" si="0"/>
        <v>3</v>
      </c>
      <c r="F48" s="38">
        <f t="shared" si="4"/>
        <v>100</v>
      </c>
      <c r="G48" s="35">
        <v>3</v>
      </c>
      <c r="H48" s="36">
        <v>34.22</v>
      </c>
      <c r="I48" s="37">
        <f t="shared" si="1"/>
        <v>2</v>
      </c>
      <c r="J48" s="38">
        <f t="shared" si="5"/>
        <v>123</v>
      </c>
      <c r="K48" s="35">
        <v>4</v>
      </c>
      <c r="L48" s="36">
        <v>43.4</v>
      </c>
      <c r="M48" s="37">
        <f t="shared" si="2"/>
        <v>1</v>
      </c>
      <c r="N48" s="38">
        <f t="shared" si="6"/>
        <v>50</v>
      </c>
      <c r="O48" s="35">
        <v>1</v>
      </c>
      <c r="P48" s="36">
        <v>31.3</v>
      </c>
      <c r="Q48" s="37">
        <f t="shared" si="3"/>
        <v>4</v>
      </c>
      <c r="R48" s="39">
        <f t="shared" si="7"/>
        <v>121</v>
      </c>
    </row>
    <row r="49" spans="1:18" ht="24.75" customHeight="1">
      <c r="A49" s="33">
        <v>41</v>
      </c>
      <c r="B49" s="34" t="s">
        <v>61</v>
      </c>
      <c r="C49" s="35">
        <v>2</v>
      </c>
      <c r="D49" s="36">
        <v>59.85</v>
      </c>
      <c r="E49" s="37">
        <f t="shared" si="0"/>
        <v>3</v>
      </c>
      <c r="F49" s="38">
        <f t="shared" si="4"/>
        <v>103</v>
      </c>
      <c r="G49" s="35">
        <v>1</v>
      </c>
      <c r="H49" s="36">
        <v>59.67</v>
      </c>
      <c r="I49" s="37">
        <f t="shared" si="1"/>
        <v>4</v>
      </c>
      <c r="J49" s="38">
        <f t="shared" si="5"/>
        <v>127</v>
      </c>
      <c r="K49" s="35">
        <v>4</v>
      </c>
      <c r="L49" s="36" t="s">
        <v>362</v>
      </c>
      <c r="M49" s="37">
        <f t="shared" si="2"/>
        <v>1</v>
      </c>
      <c r="N49" s="38">
        <f t="shared" si="6"/>
        <v>51</v>
      </c>
      <c r="O49" s="35">
        <v>3</v>
      </c>
      <c r="P49" s="36" t="s">
        <v>363</v>
      </c>
      <c r="Q49" s="37">
        <f t="shared" si="3"/>
        <v>2</v>
      </c>
      <c r="R49" s="39">
        <f t="shared" si="7"/>
        <v>123</v>
      </c>
    </row>
    <row r="50" spans="1:18" ht="24.75" customHeight="1">
      <c r="A50" s="33">
        <v>42</v>
      </c>
      <c r="B50" s="34" t="s">
        <v>62</v>
      </c>
      <c r="C50" s="35">
        <v>1</v>
      </c>
      <c r="D50" s="36">
        <v>48.75</v>
      </c>
      <c r="E50" s="37">
        <f t="shared" si="0"/>
        <v>4</v>
      </c>
      <c r="F50" s="38">
        <f t="shared" si="4"/>
        <v>107</v>
      </c>
      <c r="G50" s="35">
        <v>3</v>
      </c>
      <c r="H50" s="36">
        <v>51.53</v>
      </c>
      <c r="I50" s="37">
        <f t="shared" si="1"/>
        <v>2</v>
      </c>
      <c r="J50" s="38">
        <f t="shared" si="5"/>
        <v>129</v>
      </c>
      <c r="K50" s="35">
        <v>4</v>
      </c>
      <c r="L50" s="36">
        <v>53.49</v>
      </c>
      <c r="M50" s="37">
        <f t="shared" si="2"/>
        <v>1</v>
      </c>
      <c r="N50" s="38">
        <f t="shared" si="6"/>
        <v>52</v>
      </c>
      <c r="O50" s="35">
        <v>2</v>
      </c>
      <c r="P50" s="36">
        <v>49.5</v>
      </c>
      <c r="Q50" s="37">
        <f t="shared" si="3"/>
        <v>3</v>
      </c>
      <c r="R50" s="39">
        <f t="shared" si="7"/>
        <v>126</v>
      </c>
    </row>
    <row r="51" spans="1:18" ht="24.75" customHeight="1">
      <c r="A51" s="33">
        <v>43</v>
      </c>
      <c r="B51" s="34" t="s">
        <v>63</v>
      </c>
      <c r="C51" s="35">
        <v>3</v>
      </c>
      <c r="D51" s="36" t="s">
        <v>364</v>
      </c>
      <c r="E51" s="37">
        <f t="shared" si="0"/>
        <v>2</v>
      </c>
      <c r="F51" s="38">
        <f t="shared" si="4"/>
        <v>109</v>
      </c>
      <c r="G51" s="35">
        <v>2</v>
      </c>
      <c r="H51" s="36" t="s">
        <v>365</v>
      </c>
      <c r="I51" s="37">
        <f t="shared" si="1"/>
        <v>3</v>
      </c>
      <c r="J51" s="38">
        <f t="shared" si="5"/>
        <v>132</v>
      </c>
      <c r="K51" s="35">
        <v>4</v>
      </c>
      <c r="L51" s="36" t="s">
        <v>366</v>
      </c>
      <c r="M51" s="37">
        <f t="shared" si="2"/>
        <v>1</v>
      </c>
      <c r="N51" s="38">
        <f t="shared" si="6"/>
        <v>53</v>
      </c>
      <c r="O51" s="35">
        <v>1</v>
      </c>
      <c r="P51" s="36" t="s">
        <v>367</v>
      </c>
      <c r="Q51" s="37">
        <f t="shared" si="3"/>
        <v>4</v>
      </c>
      <c r="R51" s="39">
        <f t="shared" si="7"/>
        <v>130</v>
      </c>
    </row>
    <row r="52" spans="1:18" ht="24.75" customHeight="1">
      <c r="A52" s="33">
        <v>44</v>
      </c>
      <c r="B52" s="34" t="s">
        <v>64</v>
      </c>
      <c r="C52" s="35" t="s">
        <v>25</v>
      </c>
      <c r="D52" s="36" t="s">
        <v>25</v>
      </c>
      <c r="E52" s="37">
        <f t="shared" si="0"/>
        <v>0</v>
      </c>
      <c r="F52" s="38">
        <f t="shared" si="4"/>
        <v>109</v>
      </c>
      <c r="G52" s="35">
        <v>2</v>
      </c>
      <c r="H52" s="36" t="s">
        <v>368</v>
      </c>
      <c r="I52" s="37">
        <f t="shared" si="1"/>
        <v>3</v>
      </c>
      <c r="J52" s="38">
        <f t="shared" si="5"/>
        <v>135</v>
      </c>
      <c r="K52" s="35" t="s">
        <v>25</v>
      </c>
      <c r="L52" s="36" t="s">
        <v>25</v>
      </c>
      <c r="M52" s="37">
        <f t="shared" si="2"/>
        <v>0</v>
      </c>
      <c r="N52" s="38">
        <f t="shared" si="6"/>
        <v>53</v>
      </c>
      <c r="O52" s="35">
        <v>1</v>
      </c>
      <c r="P52" s="36" t="s">
        <v>369</v>
      </c>
      <c r="Q52" s="37">
        <f t="shared" si="3"/>
        <v>4</v>
      </c>
      <c r="R52" s="39">
        <f t="shared" si="7"/>
        <v>134</v>
      </c>
    </row>
    <row r="53" spans="1:18" ht="24.75" customHeight="1">
      <c r="A53" s="33">
        <v>45</v>
      </c>
      <c r="B53" s="34" t="s">
        <v>65</v>
      </c>
      <c r="C53" s="35">
        <v>3</v>
      </c>
      <c r="D53" s="36">
        <v>36.05</v>
      </c>
      <c r="E53" s="37">
        <f t="shared" si="0"/>
        <v>2</v>
      </c>
      <c r="F53" s="38">
        <f t="shared" si="4"/>
        <v>111</v>
      </c>
      <c r="G53" s="35">
        <v>1</v>
      </c>
      <c r="H53" s="36">
        <v>30.57</v>
      </c>
      <c r="I53" s="37">
        <f t="shared" si="1"/>
        <v>4</v>
      </c>
      <c r="J53" s="38">
        <f t="shared" si="5"/>
        <v>139</v>
      </c>
      <c r="K53" s="35">
        <v>4</v>
      </c>
      <c r="L53" s="36">
        <v>45.58</v>
      </c>
      <c r="M53" s="37">
        <f t="shared" si="2"/>
        <v>1</v>
      </c>
      <c r="N53" s="38">
        <f t="shared" si="6"/>
        <v>54</v>
      </c>
      <c r="O53" s="35">
        <v>2</v>
      </c>
      <c r="P53" s="36">
        <v>33.19</v>
      </c>
      <c r="Q53" s="37">
        <f t="shared" si="3"/>
        <v>3</v>
      </c>
      <c r="R53" s="39">
        <f t="shared" si="7"/>
        <v>137</v>
      </c>
    </row>
    <row r="54" spans="1:18" ht="24.75" customHeight="1">
      <c r="A54" s="33">
        <v>46</v>
      </c>
      <c r="B54" s="34" t="s">
        <v>66</v>
      </c>
      <c r="C54" s="35">
        <v>1</v>
      </c>
      <c r="D54" s="36">
        <v>27.56</v>
      </c>
      <c r="E54" s="37">
        <f t="shared" si="0"/>
        <v>4</v>
      </c>
      <c r="F54" s="38">
        <f t="shared" si="4"/>
        <v>115</v>
      </c>
      <c r="G54" s="35">
        <v>3</v>
      </c>
      <c r="H54" s="36">
        <v>31.24</v>
      </c>
      <c r="I54" s="37">
        <f t="shared" si="1"/>
        <v>2</v>
      </c>
      <c r="J54" s="38">
        <f t="shared" si="5"/>
        <v>141</v>
      </c>
      <c r="K54" s="35">
        <v>4</v>
      </c>
      <c r="L54" s="36">
        <v>35.42</v>
      </c>
      <c r="M54" s="37">
        <f t="shared" si="2"/>
        <v>1</v>
      </c>
      <c r="N54" s="38">
        <f t="shared" si="6"/>
        <v>55</v>
      </c>
      <c r="O54" s="35">
        <v>2</v>
      </c>
      <c r="P54" s="36">
        <v>29.2</v>
      </c>
      <c r="Q54" s="37">
        <f t="shared" si="3"/>
        <v>3</v>
      </c>
      <c r="R54" s="39">
        <f t="shared" si="7"/>
        <v>140</v>
      </c>
    </row>
    <row r="55" spans="1:18" ht="24.75" customHeight="1">
      <c r="A55" s="33">
        <v>47</v>
      </c>
      <c r="B55" s="34" t="s">
        <v>67</v>
      </c>
      <c r="C55" s="35">
        <v>1</v>
      </c>
      <c r="D55" s="36">
        <v>19.02</v>
      </c>
      <c r="E55" s="37">
        <f t="shared" si="0"/>
        <v>4</v>
      </c>
      <c r="F55" s="38">
        <f t="shared" si="4"/>
        <v>119</v>
      </c>
      <c r="G55" s="35">
        <v>2</v>
      </c>
      <c r="H55" s="36">
        <v>19.41</v>
      </c>
      <c r="I55" s="37">
        <f t="shared" si="1"/>
        <v>3</v>
      </c>
      <c r="J55" s="38">
        <f t="shared" si="5"/>
        <v>144</v>
      </c>
      <c r="K55" s="35">
        <v>3</v>
      </c>
      <c r="L55" s="36">
        <v>19.5</v>
      </c>
      <c r="M55" s="37">
        <f t="shared" si="2"/>
        <v>2</v>
      </c>
      <c r="N55" s="38">
        <f t="shared" si="6"/>
        <v>57</v>
      </c>
      <c r="O55" s="35">
        <v>4</v>
      </c>
      <c r="P55" s="36">
        <v>21.02</v>
      </c>
      <c r="Q55" s="37">
        <f t="shared" si="3"/>
        <v>1</v>
      </c>
      <c r="R55" s="39">
        <f t="shared" si="7"/>
        <v>141</v>
      </c>
    </row>
    <row r="56" spans="1:18" ht="24.75" customHeight="1">
      <c r="A56" s="33">
        <v>48</v>
      </c>
      <c r="B56" s="34" t="s">
        <v>68</v>
      </c>
      <c r="C56" s="35">
        <v>3</v>
      </c>
      <c r="D56" s="36">
        <v>24.15</v>
      </c>
      <c r="E56" s="37">
        <f t="shared" si="0"/>
        <v>2</v>
      </c>
      <c r="F56" s="38">
        <f t="shared" si="4"/>
        <v>121</v>
      </c>
      <c r="G56" s="35">
        <v>1</v>
      </c>
      <c r="H56" s="36">
        <v>19.36</v>
      </c>
      <c r="I56" s="37">
        <f t="shared" si="1"/>
        <v>4</v>
      </c>
      <c r="J56" s="38">
        <f t="shared" si="5"/>
        <v>148</v>
      </c>
      <c r="K56" s="35">
        <v>4</v>
      </c>
      <c r="L56" s="36">
        <v>28.61</v>
      </c>
      <c r="M56" s="37">
        <f t="shared" si="2"/>
        <v>1</v>
      </c>
      <c r="N56" s="38">
        <f t="shared" si="6"/>
        <v>58</v>
      </c>
      <c r="O56" s="35">
        <v>2</v>
      </c>
      <c r="P56" s="36">
        <v>20.63</v>
      </c>
      <c r="Q56" s="37">
        <f t="shared" si="3"/>
        <v>3</v>
      </c>
      <c r="R56" s="39">
        <f t="shared" si="7"/>
        <v>144</v>
      </c>
    </row>
    <row r="57" spans="1:18" ht="24.75" customHeight="1">
      <c r="A57" s="33">
        <v>49</v>
      </c>
      <c r="B57" s="34" t="s">
        <v>69</v>
      </c>
      <c r="C57" s="35">
        <v>2</v>
      </c>
      <c r="D57" s="36">
        <v>37.47</v>
      </c>
      <c r="E57" s="37">
        <f t="shared" si="0"/>
        <v>3</v>
      </c>
      <c r="F57" s="38">
        <f t="shared" si="4"/>
        <v>124</v>
      </c>
      <c r="G57" s="35" t="s">
        <v>25</v>
      </c>
      <c r="H57" s="36" t="s">
        <v>25</v>
      </c>
      <c r="I57" s="37">
        <f t="shared" si="1"/>
        <v>0</v>
      </c>
      <c r="J57" s="38">
        <f t="shared" si="5"/>
        <v>148</v>
      </c>
      <c r="K57" s="35">
        <v>3</v>
      </c>
      <c r="L57" s="36">
        <v>42.66</v>
      </c>
      <c r="M57" s="37">
        <f t="shared" si="2"/>
        <v>2</v>
      </c>
      <c r="N57" s="38">
        <f t="shared" si="6"/>
        <v>60</v>
      </c>
      <c r="O57" s="35">
        <v>1</v>
      </c>
      <c r="P57" s="36">
        <v>36.46</v>
      </c>
      <c r="Q57" s="37">
        <f t="shared" si="3"/>
        <v>4</v>
      </c>
      <c r="R57" s="39">
        <f t="shared" si="7"/>
        <v>148</v>
      </c>
    </row>
    <row r="58" spans="1:18" ht="24.75" customHeight="1">
      <c r="A58" s="33">
        <v>50</v>
      </c>
      <c r="B58" s="34" t="s">
        <v>70</v>
      </c>
      <c r="C58" s="35">
        <v>3</v>
      </c>
      <c r="D58" s="36">
        <v>34.02</v>
      </c>
      <c r="E58" s="37">
        <f t="shared" si="0"/>
        <v>2</v>
      </c>
      <c r="F58" s="38">
        <f t="shared" si="4"/>
        <v>126</v>
      </c>
      <c r="G58" s="35">
        <v>1</v>
      </c>
      <c r="H58" s="36">
        <v>31.21</v>
      </c>
      <c r="I58" s="37">
        <f t="shared" si="1"/>
        <v>4</v>
      </c>
      <c r="J58" s="38">
        <f t="shared" si="5"/>
        <v>152</v>
      </c>
      <c r="K58" s="35">
        <v>4</v>
      </c>
      <c r="L58" s="36">
        <v>42.01</v>
      </c>
      <c r="M58" s="37">
        <f t="shared" si="2"/>
        <v>1</v>
      </c>
      <c r="N58" s="38">
        <f t="shared" si="6"/>
        <v>61</v>
      </c>
      <c r="O58" s="35">
        <v>2</v>
      </c>
      <c r="P58" s="36">
        <v>31.27</v>
      </c>
      <c r="Q58" s="37">
        <f t="shared" si="3"/>
        <v>3</v>
      </c>
      <c r="R58" s="39">
        <f t="shared" si="7"/>
        <v>151</v>
      </c>
    </row>
    <row r="59" spans="1:18" ht="24.75" customHeight="1">
      <c r="A59" s="33">
        <v>51</v>
      </c>
      <c r="B59" s="34" t="s">
        <v>71</v>
      </c>
      <c r="C59" s="35">
        <v>4</v>
      </c>
      <c r="D59" s="36">
        <v>49.61</v>
      </c>
      <c r="E59" s="37">
        <f t="shared" si="0"/>
        <v>1</v>
      </c>
      <c r="F59" s="38">
        <f t="shared" si="4"/>
        <v>127</v>
      </c>
      <c r="G59" s="35">
        <v>2</v>
      </c>
      <c r="H59" s="36">
        <v>43.16</v>
      </c>
      <c r="I59" s="37">
        <f t="shared" si="1"/>
        <v>3</v>
      </c>
      <c r="J59" s="38">
        <f t="shared" si="5"/>
        <v>155</v>
      </c>
      <c r="K59" s="35">
        <v>3</v>
      </c>
      <c r="L59" s="36">
        <v>47.08</v>
      </c>
      <c r="M59" s="37">
        <f t="shared" si="2"/>
        <v>2</v>
      </c>
      <c r="N59" s="38">
        <f t="shared" si="6"/>
        <v>63</v>
      </c>
      <c r="O59" s="35">
        <v>1</v>
      </c>
      <c r="P59" s="36">
        <v>42.12</v>
      </c>
      <c r="Q59" s="37">
        <f t="shared" si="3"/>
        <v>4</v>
      </c>
      <c r="R59" s="39">
        <f t="shared" si="7"/>
        <v>155</v>
      </c>
    </row>
    <row r="60" spans="1:18" ht="24.75" customHeight="1">
      <c r="A60" s="33">
        <v>52</v>
      </c>
      <c r="B60" s="34" t="s">
        <v>72</v>
      </c>
      <c r="C60" s="35">
        <v>3</v>
      </c>
      <c r="D60" s="36">
        <v>46.8</v>
      </c>
      <c r="E60" s="37">
        <f t="shared" si="0"/>
        <v>2</v>
      </c>
      <c r="F60" s="38">
        <f t="shared" si="4"/>
        <v>129</v>
      </c>
      <c r="G60" s="35">
        <v>1</v>
      </c>
      <c r="H60" s="36">
        <v>39.51</v>
      </c>
      <c r="I60" s="37">
        <f t="shared" si="1"/>
        <v>4</v>
      </c>
      <c r="J60" s="38">
        <f t="shared" si="5"/>
        <v>159</v>
      </c>
      <c r="K60" s="35">
        <v>4</v>
      </c>
      <c r="L60" s="36">
        <v>52.33</v>
      </c>
      <c r="M60" s="37">
        <f t="shared" si="2"/>
        <v>1</v>
      </c>
      <c r="N60" s="38">
        <f t="shared" si="6"/>
        <v>64</v>
      </c>
      <c r="O60" s="35">
        <v>2</v>
      </c>
      <c r="P60" s="36">
        <v>43.9</v>
      </c>
      <c r="Q60" s="37">
        <f t="shared" si="3"/>
        <v>3</v>
      </c>
      <c r="R60" s="39">
        <f t="shared" si="7"/>
        <v>158</v>
      </c>
    </row>
    <row r="61" spans="1:18" ht="24.75" customHeight="1">
      <c r="A61" s="33">
        <v>53</v>
      </c>
      <c r="B61" s="34" t="s">
        <v>73</v>
      </c>
      <c r="C61" s="35">
        <v>2</v>
      </c>
      <c r="D61" s="36">
        <v>31.22</v>
      </c>
      <c r="E61" s="37">
        <f t="shared" si="0"/>
        <v>3</v>
      </c>
      <c r="F61" s="38">
        <f t="shared" si="4"/>
        <v>132</v>
      </c>
      <c r="G61" s="35">
        <v>1</v>
      </c>
      <c r="H61" s="36">
        <v>30.53</v>
      </c>
      <c r="I61" s="37">
        <f t="shared" si="1"/>
        <v>4</v>
      </c>
      <c r="J61" s="38">
        <f t="shared" si="5"/>
        <v>163</v>
      </c>
      <c r="K61" s="35">
        <v>4</v>
      </c>
      <c r="L61" s="36">
        <v>31.52</v>
      </c>
      <c r="M61" s="37">
        <f t="shared" si="2"/>
        <v>1</v>
      </c>
      <c r="N61" s="38">
        <f t="shared" si="6"/>
        <v>65</v>
      </c>
      <c r="O61" s="35">
        <v>3</v>
      </c>
      <c r="P61" s="36">
        <v>31.44</v>
      </c>
      <c r="Q61" s="37">
        <f t="shared" si="3"/>
        <v>2</v>
      </c>
      <c r="R61" s="39">
        <f t="shared" si="7"/>
        <v>160</v>
      </c>
    </row>
    <row r="62" spans="1:18" ht="24.75" customHeight="1">
      <c r="A62" s="33">
        <v>54</v>
      </c>
      <c r="B62" s="34" t="s">
        <v>74</v>
      </c>
      <c r="C62" s="35">
        <v>3</v>
      </c>
      <c r="D62" s="36">
        <v>26.81</v>
      </c>
      <c r="E62" s="37">
        <f t="shared" si="0"/>
        <v>2</v>
      </c>
      <c r="F62" s="38">
        <f t="shared" si="4"/>
        <v>134</v>
      </c>
      <c r="G62" s="35">
        <v>1</v>
      </c>
      <c r="H62" s="36">
        <v>25.77</v>
      </c>
      <c r="I62" s="37">
        <f t="shared" si="1"/>
        <v>4</v>
      </c>
      <c r="J62" s="38">
        <f t="shared" si="5"/>
        <v>167</v>
      </c>
      <c r="K62" s="35">
        <v>4</v>
      </c>
      <c r="L62" s="36">
        <v>28.69</v>
      </c>
      <c r="M62" s="37">
        <f t="shared" si="2"/>
        <v>1</v>
      </c>
      <c r="N62" s="38">
        <f t="shared" si="6"/>
        <v>66</v>
      </c>
      <c r="O62" s="35">
        <v>2</v>
      </c>
      <c r="P62" s="36">
        <v>25.82</v>
      </c>
      <c r="Q62" s="37">
        <f t="shared" si="3"/>
        <v>3</v>
      </c>
      <c r="R62" s="39">
        <f t="shared" si="7"/>
        <v>163</v>
      </c>
    </row>
    <row r="63" spans="1:18" ht="24.75" customHeight="1">
      <c r="A63" s="33">
        <v>55</v>
      </c>
      <c r="B63" s="34" t="s">
        <v>75</v>
      </c>
      <c r="C63" s="35">
        <v>3</v>
      </c>
      <c r="D63" s="36" t="s">
        <v>370</v>
      </c>
      <c r="E63" s="37">
        <f t="shared" si="0"/>
        <v>2</v>
      </c>
      <c r="F63" s="38">
        <f t="shared" si="4"/>
        <v>136</v>
      </c>
      <c r="G63" s="35">
        <v>1</v>
      </c>
      <c r="H63" s="36" t="s">
        <v>371</v>
      </c>
      <c r="I63" s="37">
        <f t="shared" si="1"/>
        <v>4</v>
      </c>
      <c r="J63" s="38">
        <f t="shared" si="5"/>
        <v>171</v>
      </c>
      <c r="K63" s="35">
        <v>4</v>
      </c>
      <c r="L63" s="36" t="s">
        <v>372</v>
      </c>
      <c r="M63" s="37">
        <f t="shared" si="2"/>
        <v>1</v>
      </c>
      <c r="N63" s="38">
        <f t="shared" si="6"/>
        <v>67</v>
      </c>
      <c r="O63" s="35">
        <v>2</v>
      </c>
      <c r="P63" s="36" t="s">
        <v>373</v>
      </c>
      <c r="Q63" s="37">
        <f t="shared" si="3"/>
        <v>3</v>
      </c>
      <c r="R63" s="39">
        <f t="shared" si="7"/>
        <v>166</v>
      </c>
    </row>
    <row r="64" spans="1:18" ht="24.75" customHeight="1">
      <c r="A64" s="33">
        <v>56</v>
      </c>
      <c r="B64" s="34" t="s">
        <v>76</v>
      </c>
      <c r="C64" s="35">
        <v>1</v>
      </c>
      <c r="D64" s="346">
        <v>53.11</v>
      </c>
      <c r="E64" s="37">
        <f t="shared" si="0"/>
        <v>4</v>
      </c>
      <c r="F64" s="38">
        <f t="shared" si="4"/>
        <v>140</v>
      </c>
      <c r="G64" s="35">
        <v>3</v>
      </c>
      <c r="H64" s="36">
        <v>58.94</v>
      </c>
      <c r="I64" s="37">
        <f t="shared" si="1"/>
        <v>2</v>
      </c>
      <c r="J64" s="38">
        <f t="shared" si="5"/>
        <v>173</v>
      </c>
      <c r="K64" s="35">
        <v>4</v>
      </c>
      <c r="L64" s="36" t="s">
        <v>198</v>
      </c>
      <c r="M64" s="37">
        <f t="shared" si="2"/>
        <v>1</v>
      </c>
      <c r="N64" s="38">
        <f t="shared" si="6"/>
        <v>68</v>
      </c>
      <c r="O64" s="35">
        <v>2</v>
      </c>
      <c r="P64" s="36">
        <v>56.78</v>
      </c>
      <c r="Q64" s="37">
        <f t="shared" si="3"/>
        <v>3</v>
      </c>
      <c r="R64" s="39">
        <f t="shared" si="7"/>
        <v>169</v>
      </c>
    </row>
    <row r="65" spans="1:18" ht="24.75" customHeight="1">
      <c r="A65" s="33">
        <v>57</v>
      </c>
      <c r="B65" s="34" t="s">
        <v>77</v>
      </c>
      <c r="C65" s="35">
        <v>1</v>
      </c>
      <c r="D65" s="36" t="s">
        <v>375</v>
      </c>
      <c r="E65" s="37">
        <f t="shared" si="0"/>
        <v>4</v>
      </c>
      <c r="F65" s="38">
        <f t="shared" si="4"/>
        <v>144</v>
      </c>
      <c r="G65" s="35">
        <v>2</v>
      </c>
      <c r="H65" s="36" t="s">
        <v>376</v>
      </c>
      <c r="I65" s="37">
        <f t="shared" si="1"/>
        <v>3</v>
      </c>
      <c r="J65" s="38">
        <f t="shared" si="5"/>
        <v>176</v>
      </c>
      <c r="K65" s="35">
        <v>3</v>
      </c>
      <c r="L65" s="36" t="s">
        <v>374</v>
      </c>
      <c r="M65" s="37">
        <f t="shared" si="2"/>
        <v>2</v>
      </c>
      <c r="N65" s="38">
        <f t="shared" si="6"/>
        <v>70</v>
      </c>
      <c r="O65" s="35" t="s">
        <v>25</v>
      </c>
      <c r="P65" s="36" t="s">
        <v>25</v>
      </c>
      <c r="Q65" s="37">
        <f t="shared" si="3"/>
        <v>0</v>
      </c>
      <c r="R65" s="39">
        <f t="shared" si="7"/>
        <v>169</v>
      </c>
    </row>
    <row r="66" spans="1:18" ht="24.75" customHeight="1">
      <c r="A66" s="33">
        <v>58</v>
      </c>
      <c r="B66" s="34" t="s">
        <v>78</v>
      </c>
      <c r="C66" s="35">
        <v>4</v>
      </c>
      <c r="D66" s="36" t="s">
        <v>377</v>
      </c>
      <c r="E66" s="37">
        <f t="shared" si="0"/>
        <v>1</v>
      </c>
      <c r="F66" s="38">
        <f t="shared" si="4"/>
        <v>145</v>
      </c>
      <c r="G66" s="35">
        <v>2</v>
      </c>
      <c r="H66" s="36" t="s">
        <v>378</v>
      </c>
      <c r="I66" s="37">
        <f t="shared" si="1"/>
        <v>3</v>
      </c>
      <c r="J66" s="38">
        <f t="shared" si="5"/>
        <v>179</v>
      </c>
      <c r="K66" s="35">
        <v>3</v>
      </c>
      <c r="L66" s="36" t="s">
        <v>379</v>
      </c>
      <c r="M66" s="37">
        <f t="shared" si="2"/>
        <v>2</v>
      </c>
      <c r="N66" s="38">
        <f t="shared" si="6"/>
        <v>72</v>
      </c>
      <c r="O66" s="35">
        <v>1</v>
      </c>
      <c r="P66" s="36" t="s">
        <v>380</v>
      </c>
      <c r="Q66" s="37">
        <f t="shared" si="3"/>
        <v>4</v>
      </c>
      <c r="R66" s="39">
        <f t="shared" si="7"/>
        <v>173</v>
      </c>
    </row>
    <row r="67" spans="1:18" ht="24.75" customHeight="1">
      <c r="A67" s="33">
        <v>59</v>
      </c>
      <c r="B67" s="34" t="s">
        <v>79</v>
      </c>
      <c r="C67" s="35">
        <v>4</v>
      </c>
      <c r="D67" s="36" t="s">
        <v>381</v>
      </c>
      <c r="E67" s="37">
        <f t="shared" si="0"/>
        <v>1</v>
      </c>
      <c r="F67" s="38">
        <f t="shared" si="4"/>
        <v>146</v>
      </c>
      <c r="G67" s="35">
        <v>2</v>
      </c>
      <c r="H67" s="36" t="s">
        <v>382</v>
      </c>
      <c r="I67" s="37">
        <f t="shared" si="1"/>
        <v>3</v>
      </c>
      <c r="J67" s="38">
        <f t="shared" si="5"/>
        <v>182</v>
      </c>
      <c r="K67" s="35">
        <v>3</v>
      </c>
      <c r="L67" s="36" t="s">
        <v>303</v>
      </c>
      <c r="M67" s="37">
        <f t="shared" si="2"/>
        <v>2</v>
      </c>
      <c r="N67" s="38">
        <f t="shared" si="6"/>
        <v>74</v>
      </c>
      <c r="O67" s="35">
        <v>1</v>
      </c>
      <c r="P67" s="36" t="s">
        <v>383</v>
      </c>
      <c r="Q67" s="37">
        <f t="shared" si="3"/>
        <v>4</v>
      </c>
      <c r="R67" s="39">
        <f t="shared" si="7"/>
        <v>177</v>
      </c>
    </row>
    <row r="68" spans="1:18" ht="24.75" customHeight="1">
      <c r="A68" s="33">
        <v>60</v>
      </c>
      <c r="B68" s="34" t="s">
        <v>80</v>
      </c>
      <c r="C68" s="35">
        <v>2</v>
      </c>
      <c r="D68" s="36">
        <v>53.3</v>
      </c>
      <c r="E68" s="37">
        <f t="shared" si="0"/>
        <v>3</v>
      </c>
      <c r="F68" s="38">
        <f t="shared" si="4"/>
        <v>149</v>
      </c>
      <c r="G68" s="35">
        <v>3</v>
      </c>
      <c r="H68" s="36">
        <v>54.88</v>
      </c>
      <c r="I68" s="37">
        <f t="shared" si="1"/>
        <v>2</v>
      </c>
      <c r="J68" s="38">
        <f t="shared" si="5"/>
        <v>184</v>
      </c>
      <c r="K68" s="35">
        <v>4</v>
      </c>
      <c r="L68" s="36" t="s">
        <v>384</v>
      </c>
      <c r="M68" s="37">
        <f t="shared" si="2"/>
        <v>1</v>
      </c>
      <c r="N68" s="38">
        <f t="shared" si="6"/>
        <v>75</v>
      </c>
      <c r="O68" s="35">
        <v>1</v>
      </c>
      <c r="P68" s="36">
        <v>50.54</v>
      </c>
      <c r="Q68" s="37">
        <f t="shared" si="3"/>
        <v>4</v>
      </c>
      <c r="R68" s="39">
        <f t="shared" si="7"/>
        <v>181</v>
      </c>
    </row>
    <row r="69" spans="1:18" ht="24.75" customHeight="1">
      <c r="A69" s="47">
        <v>61</v>
      </c>
      <c r="B69" s="48" t="s">
        <v>81</v>
      </c>
      <c r="C69" s="35">
        <v>3</v>
      </c>
      <c r="D69" s="36" t="s">
        <v>385</v>
      </c>
      <c r="E69" s="37">
        <f t="shared" si="0"/>
        <v>2</v>
      </c>
      <c r="F69" s="38">
        <f t="shared" si="4"/>
        <v>151</v>
      </c>
      <c r="G69" s="35">
        <v>1</v>
      </c>
      <c r="H69" s="36" t="s">
        <v>386</v>
      </c>
      <c r="I69" s="37">
        <f t="shared" si="1"/>
        <v>4</v>
      </c>
      <c r="J69" s="38">
        <f t="shared" si="5"/>
        <v>188</v>
      </c>
      <c r="K69" s="35">
        <v>4</v>
      </c>
      <c r="L69" s="36" t="s">
        <v>387</v>
      </c>
      <c r="M69" s="37">
        <f t="shared" si="2"/>
        <v>1</v>
      </c>
      <c r="N69" s="38">
        <f t="shared" si="6"/>
        <v>76</v>
      </c>
      <c r="O69" s="35">
        <v>2</v>
      </c>
      <c r="P69" s="36" t="s">
        <v>388</v>
      </c>
      <c r="Q69" s="37">
        <f t="shared" si="3"/>
        <v>3</v>
      </c>
      <c r="R69" s="39">
        <f t="shared" si="7"/>
        <v>184</v>
      </c>
    </row>
    <row r="70" spans="1:18" ht="12.75" customHeight="1">
      <c r="A70" s="49"/>
      <c r="B70" s="50"/>
      <c r="C70" s="51"/>
      <c r="D70" s="52"/>
      <c r="E70" s="49"/>
      <c r="F70" s="51"/>
      <c r="G70" s="51"/>
      <c r="H70" s="53"/>
      <c r="I70" s="49"/>
      <c r="J70" s="51"/>
      <c r="K70" s="51"/>
      <c r="L70" s="52"/>
      <c r="M70" s="49"/>
      <c r="N70" s="51"/>
      <c r="O70" s="51"/>
      <c r="P70" s="52"/>
      <c r="Q70" s="49"/>
      <c r="R70" s="51"/>
    </row>
    <row r="71" spans="1:18" ht="19.5" customHeight="1">
      <c r="A71" s="381" t="s">
        <v>82</v>
      </c>
      <c r="B71" s="381"/>
      <c r="C71" s="382">
        <f>F69</f>
        <v>151</v>
      </c>
      <c r="D71" s="382"/>
      <c r="E71" s="382"/>
      <c r="F71" s="382"/>
      <c r="G71" s="382">
        <f>J69</f>
        <v>188</v>
      </c>
      <c r="H71" s="382"/>
      <c r="I71" s="382"/>
      <c r="J71" s="382"/>
      <c r="K71" s="382">
        <f>N69</f>
        <v>76</v>
      </c>
      <c r="L71" s="382"/>
      <c r="M71" s="382"/>
      <c r="N71" s="382"/>
      <c r="O71" s="382">
        <f>R69</f>
        <v>184</v>
      </c>
      <c r="P71" s="382"/>
      <c r="Q71" s="382"/>
      <c r="R71" s="382"/>
    </row>
    <row r="72" spans="1:18" ht="19.5" customHeight="1">
      <c r="A72" s="381" t="s">
        <v>83</v>
      </c>
      <c r="B72" s="381"/>
      <c r="C72" s="383">
        <f>VLOOKUP(C71,place,2,TRUE)</f>
        <v>3</v>
      </c>
      <c r="D72" s="383"/>
      <c r="E72" s="383"/>
      <c r="F72" s="383"/>
      <c r="G72" s="383">
        <f>VLOOKUP(G71,place,2,TRUE)</f>
        <v>1</v>
      </c>
      <c r="H72" s="383"/>
      <c r="I72" s="383"/>
      <c r="J72" s="383"/>
      <c r="K72" s="383">
        <f>VLOOKUP(K71,place,2,TRUE)</f>
        <v>4</v>
      </c>
      <c r="L72" s="383"/>
      <c r="M72" s="383"/>
      <c r="N72" s="383"/>
      <c r="O72" s="383">
        <f>VLOOKUP(O71,place,2,TRUE)</f>
        <v>2</v>
      </c>
      <c r="P72" s="383"/>
      <c r="Q72" s="383"/>
      <c r="R72" s="383"/>
    </row>
    <row r="73" spans="3:18" ht="20.25" customHeight="1">
      <c r="C73" s="384">
        <f>300-C71</f>
        <v>149</v>
      </c>
      <c r="D73" s="384"/>
      <c r="E73" s="384"/>
      <c r="F73" s="384"/>
      <c r="G73" s="384">
        <f>300-G71</f>
        <v>112</v>
      </c>
      <c r="H73" s="384"/>
      <c r="I73" s="384"/>
      <c r="J73" s="384"/>
      <c r="K73" s="384">
        <f>300-K71</f>
        <v>224</v>
      </c>
      <c r="L73" s="384"/>
      <c r="M73" s="384"/>
      <c r="N73" s="384"/>
      <c r="O73" s="384">
        <f>300-O71</f>
        <v>116</v>
      </c>
      <c r="P73" s="384"/>
      <c r="Q73" s="384"/>
      <c r="R73" s="384"/>
    </row>
    <row r="77" spans="3:19" ht="12">
      <c r="C77" s="1" t="s">
        <v>84</v>
      </c>
      <c r="D77" s="3">
        <f>COUNTIF(C9:C69,1)</f>
        <v>13</v>
      </c>
      <c r="G77" s="1" t="s">
        <v>84</v>
      </c>
      <c r="H77" s="3">
        <f>COUNTIF(G9:G69,1)</f>
        <v>26</v>
      </c>
      <c r="K77" s="1" t="s">
        <v>84</v>
      </c>
      <c r="L77" s="3">
        <f>COUNTIF(K9:K69,1)</f>
        <v>0</v>
      </c>
      <c r="O77" s="1" t="s">
        <v>84</v>
      </c>
      <c r="P77" s="3">
        <f>COUNTIF(O9:O69,1)</f>
        <v>23</v>
      </c>
      <c r="S77" s="1">
        <f aca="true" t="shared" si="8" ref="S77:S83">D77+H77+L77+P77</f>
        <v>62</v>
      </c>
    </row>
    <row r="78" spans="3:19" ht="12">
      <c r="C78" s="1" t="s">
        <v>85</v>
      </c>
      <c r="D78" s="3">
        <f>COUNTIF(C9:C69,2)</f>
        <v>17</v>
      </c>
      <c r="G78" s="1" t="s">
        <v>85</v>
      </c>
      <c r="H78" s="3">
        <f>COUNTIF(G9:G69,2)</f>
        <v>19</v>
      </c>
      <c r="K78" s="1" t="s">
        <v>85</v>
      </c>
      <c r="L78" s="3">
        <f>COUNTIF(K9:K69,2)</f>
        <v>2</v>
      </c>
      <c r="O78" s="1" t="s">
        <v>85</v>
      </c>
      <c r="P78" s="3">
        <f>COUNTIF(O9:O69,2)</f>
        <v>22</v>
      </c>
      <c r="S78" s="1">
        <f t="shared" si="8"/>
        <v>60</v>
      </c>
    </row>
    <row r="79" spans="3:19" ht="12">
      <c r="C79" s="1" t="s">
        <v>86</v>
      </c>
      <c r="D79" s="3">
        <f>COUNTIF(C9:C69,3)</f>
        <v>20</v>
      </c>
      <c r="G79" s="1" t="s">
        <v>86</v>
      </c>
      <c r="H79" s="3">
        <f>COUNTIF(G9:G69,3)</f>
        <v>13</v>
      </c>
      <c r="K79" s="1" t="s">
        <v>86</v>
      </c>
      <c r="L79" s="3">
        <f>COUNTIF(K9:K69,3)</f>
        <v>15</v>
      </c>
      <c r="O79" s="1" t="s">
        <v>86</v>
      </c>
      <c r="P79" s="3">
        <f>COUNTIF(O9:O69,3)</f>
        <v>12</v>
      </c>
      <c r="S79" s="1">
        <f t="shared" si="8"/>
        <v>60</v>
      </c>
    </row>
    <row r="80" spans="3:19" ht="12">
      <c r="C80" s="1" t="s">
        <v>87</v>
      </c>
      <c r="D80" s="3">
        <f>COUNTIF(C9:C69,4)</f>
        <v>8</v>
      </c>
      <c r="G80" s="1" t="s">
        <v>87</v>
      </c>
      <c r="H80" s="3">
        <f>COUNTIF(G9:G69,4)</f>
        <v>1</v>
      </c>
      <c r="K80" s="1" t="s">
        <v>87</v>
      </c>
      <c r="L80" s="3">
        <f>COUNTIF(K9:K69,4)</f>
        <v>40</v>
      </c>
      <c r="O80" s="1" t="s">
        <v>87</v>
      </c>
      <c r="P80" s="3">
        <f>COUNTIF(O9:O69,4)</f>
        <v>2</v>
      </c>
      <c r="S80" s="1">
        <f t="shared" si="8"/>
        <v>51</v>
      </c>
    </row>
    <row r="81" spans="3:19" ht="12">
      <c r="C81" s="1" t="s">
        <v>25</v>
      </c>
      <c r="D81" s="5">
        <f>COUNTIF(C9:C69,"DSQ")</f>
        <v>3</v>
      </c>
      <c r="G81" s="1" t="s">
        <v>25</v>
      </c>
      <c r="H81" s="5">
        <f>COUNTIF(G9:G69,"DSQ")</f>
        <v>2</v>
      </c>
      <c r="K81" s="1" t="s">
        <v>25</v>
      </c>
      <c r="L81" s="5">
        <f>COUNTIF(K9:K69,"DSQ")</f>
        <v>4</v>
      </c>
      <c r="O81" s="1" t="s">
        <v>25</v>
      </c>
      <c r="P81" s="5">
        <f>COUNTIF(O9:O69,"DSQ")</f>
        <v>2</v>
      </c>
      <c r="S81" s="1">
        <f t="shared" si="8"/>
        <v>11</v>
      </c>
    </row>
    <row r="82" spans="3:19" ht="12">
      <c r="C82" s="1" t="s">
        <v>27</v>
      </c>
      <c r="D82" s="5">
        <f>COUNTIF(C9:C69,"T/O")</f>
        <v>0</v>
      </c>
      <c r="G82" s="1" t="s">
        <v>27</v>
      </c>
      <c r="H82" s="5">
        <f>COUNTIF(G9:G69,"T/O")</f>
        <v>0</v>
      </c>
      <c r="K82" s="1" t="s">
        <v>27</v>
      </c>
      <c r="L82" s="5">
        <f>COUNTIF(K9:K69,"T/O")</f>
        <v>0</v>
      </c>
      <c r="O82" s="1" t="s">
        <v>27</v>
      </c>
      <c r="P82" s="5">
        <f>COUNTIF(O9:O69,"T/O")</f>
        <v>0</v>
      </c>
      <c r="S82" s="1">
        <f t="shared" si="8"/>
        <v>0</v>
      </c>
    </row>
    <row r="83" spans="3:19" ht="12">
      <c r="C83" s="1" t="s">
        <v>23</v>
      </c>
      <c r="D83" s="5">
        <f>COUNTIF(C9:C69,"DNS")</f>
        <v>0</v>
      </c>
      <c r="G83" s="1" t="s">
        <v>23</v>
      </c>
      <c r="H83" s="5">
        <f>COUNTIF(G9:G69,"DNS")</f>
        <v>0</v>
      </c>
      <c r="K83" s="1" t="s">
        <v>23</v>
      </c>
      <c r="L83" s="5">
        <f>COUNTIF(K9:K69,"DNS")</f>
        <v>0</v>
      </c>
      <c r="O83" s="1" t="s">
        <v>23</v>
      </c>
      <c r="P83" s="5">
        <f>COUNTIF(O9:O69,"DNS")</f>
        <v>0</v>
      </c>
      <c r="S83" s="1">
        <f t="shared" si="8"/>
        <v>0</v>
      </c>
    </row>
    <row r="84" spans="3:19" ht="12">
      <c r="C84" s="1" t="s">
        <v>88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  <c r="S84" s="1">
        <f>SUM(S77:S83)</f>
        <v>244</v>
      </c>
    </row>
    <row r="85" ht="12">
      <c r="T85" s="4" t="s">
        <v>89</v>
      </c>
    </row>
    <row r="86" spans="21:24" ht="12">
      <c r="U86" s="3" t="str">
        <f>C5</f>
        <v>Saltburn</v>
      </c>
      <c r="V86" s="1" t="str">
        <f>G5</f>
        <v>Stokesley</v>
      </c>
      <c r="W86" s="1" t="str">
        <f>K5</f>
        <v>Thornaby</v>
      </c>
      <c r="X86" s="1" t="str">
        <f>O5</f>
        <v>Guisborough</v>
      </c>
    </row>
    <row r="87" spans="20:24" ht="12">
      <c r="T87" s="1" t="s">
        <v>84</v>
      </c>
      <c r="U87" s="3">
        <f aca="true" t="shared" si="9" ref="U87:U93">D77</f>
        <v>13</v>
      </c>
      <c r="V87" s="1">
        <f aca="true" t="shared" si="10" ref="V87:V93">H77</f>
        <v>26</v>
      </c>
      <c r="W87" s="1">
        <f aca="true" t="shared" si="11" ref="W87:W93">L77</f>
        <v>0</v>
      </c>
      <c r="X87" s="1">
        <f aca="true" t="shared" si="12" ref="X87:X93">P77</f>
        <v>23</v>
      </c>
    </row>
    <row r="88" spans="4:24" ht="12">
      <c r="D88" s="54" t="s">
        <v>90</v>
      </c>
      <c r="E88" s="55"/>
      <c r="F88" s="56"/>
      <c r="T88" s="1" t="s">
        <v>85</v>
      </c>
      <c r="U88" s="3">
        <f t="shared" si="9"/>
        <v>17</v>
      </c>
      <c r="V88" s="1">
        <f t="shared" si="10"/>
        <v>19</v>
      </c>
      <c r="W88" s="1">
        <f t="shared" si="11"/>
        <v>2</v>
      </c>
      <c r="X88" s="1">
        <f t="shared" si="12"/>
        <v>22</v>
      </c>
    </row>
    <row r="89" spans="4:24" ht="12">
      <c r="D89" s="57">
        <f>LARGE(C71:R71,4)</f>
        <v>76</v>
      </c>
      <c r="E89" s="58">
        <v>4</v>
      </c>
      <c r="F89" s="59"/>
      <c r="T89" s="1" t="s">
        <v>86</v>
      </c>
      <c r="U89" s="3">
        <f t="shared" si="9"/>
        <v>20</v>
      </c>
      <c r="V89" s="1">
        <f t="shared" si="10"/>
        <v>13</v>
      </c>
      <c r="W89" s="1">
        <f t="shared" si="11"/>
        <v>15</v>
      </c>
      <c r="X89" s="1">
        <f t="shared" si="12"/>
        <v>12</v>
      </c>
    </row>
    <row r="90" spans="4:24" ht="12">
      <c r="D90" s="57">
        <f>LARGE(C71:R71,3)</f>
        <v>151</v>
      </c>
      <c r="E90" s="58">
        <v>3</v>
      </c>
      <c r="F90" s="59"/>
      <c r="T90" s="1" t="s">
        <v>87</v>
      </c>
      <c r="U90" s="3">
        <f t="shared" si="9"/>
        <v>8</v>
      </c>
      <c r="V90" s="1">
        <f t="shared" si="10"/>
        <v>1</v>
      </c>
      <c r="W90" s="1">
        <f t="shared" si="11"/>
        <v>40</v>
      </c>
      <c r="X90" s="1">
        <f t="shared" si="12"/>
        <v>2</v>
      </c>
    </row>
    <row r="91" spans="4:24" ht="12">
      <c r="D91" s="57">
        <f>LARGE(C71:R71,2)</f>
        <v>184</v>
      </c>
      <c r="E91" s="58">
        <v>2</v>
      </c>
      <c r="F91" s="59"/>
      <c r="T91" s="1" t="s">
        <v>25</v>
      </c>
      <c r="U91" s="3">
        <f t="shared" si="9"/>
        <v>3</v>
      </c>
      <c r="V91" s="1">
        <f t="shared" si="10"/>
        <v>2</v>
      </c>
      <c r="W91" s="1">
        <f t="shared" si="11"/>
        <v>4</v>
      </c>
      <c r="X91" s="1">
        <f t="shared" si="12"/>
        <v>2</v>
      </c>
    </row>
    <row r="92" spans="4:24" ht="12">
      <c r="D92" s="57">
        <f>LARGE(C71:R71,1)</f>
        <v>188</v>
      </c>
      <c r="E92" s="58">
        <v>1</v>
      </c>
      <c r="F92" s="59"/>
      <c r="T92" s="1" t="s">
        <v>27</v>
      </c>
      <c r="U92" s="3">
        <f t="shared" si="9"/>
        <v>0</v>
      </c>
      <c r="V92" s="1">
        <f t="shared" si="10"/>
        <v>0</v>
      </c>
      <c r="W92" s="1">
        <f t="shared" si="11"/>
        <v>0</v>
      </c>
      <c r="X92" s="1">
        <f t="shared" si="12"/>
        <v>0</v>
      </c>
    </row>
    <row r="93" spans="4:24" ht="12">
      <c r="D93" s="60"/>
      <c r="E93" s="61"/>
      <c r="F93" s="62"/>
      <c r="T93" s="1" t="s">
        <v>23</v>
      </c>
      <c r="U93" s="3">
        <f t="shared" si="9"/>
        <v>0</v>
      </c>
      <c r="V93" s="1">
        <f t="shared" si="10"/>
        <v>0</v>
      </c>
      <c r="W93" s="1">
        <f t="shared" si="11"/>
        <v>0</v>
      </c>
      <c r="X93" s="1">
        <f t="shared" si="12"/>
        <v>0</v>
      </c>
    </row>
  </sheetData>
  <sheetProtection/>
  <mergeCells count="25">
    <mergeCell ref="A72:B72"/>
    <mergeCell ref="C72:F72"/>
    <mergeCell ref="G72:J72"/>
    <mergeCell ref="K72:N72"/>
    <mergeCell ref="O72:R72"/>
    <mergeCell ref="C73:F73"/>
    <mergeCell ref="G73:J73"/>
    <mergeCell ref="K73:N73"/>
    <mergeCell ref="O73:R73"/>
    <mergeCell ref="C6:F6"/>
    <mergeCell ref="G6:J6"/>
    <mergeCell ref="K6:N6"/>
    <mergeCell ref="O6:R6"/>
    <mergeCell ref="A71:B71"/>
    <mergeCell ref="C71:F71"/>
    <mergeCell ref="G71:J71"/>
    <mergeCell ref="K71:N71"/>
    <mergeCell ref="O71:R71"/>
    <mergeCell ref="A1:R1"/>
    <mergeCell ref="J3:K3"/>
    <mergeCell ref="A5:B5"/>
    <mergeCell ref="C5:F5"/>
    <mergeCell ref="G5:J5"/>
    <mergeCell ref="K5:N5"/>
    <mergeCell ref="O5:R5"/>
  </mergeCells>
  <printOptions horizontalCentered="1" verticalCentered="1"/>
  <pageMargins left="0.11805555555555555" right="0.11805555555555555" top="0" bottom="0" header="0.5118055555555555" footer="0.5118055555555555"/>
  <pageSetup horizontalDpi="600" verticalDpi="600" orientation="landscape" paperSize="9" scale="90"/>
  <rowBreaks count="3" manualBreakCount="3">
    <brk id="72" max="255" man="1"/>
    <brk id="74" max="255" man="1"/>
    <brk id="10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2">
      <selection activeCell="L10" sqref="L10"/>
    </sheetView>
  </sheetViews>
  <sheetFormatPr defaultColWidth="8.8515625" defaultRowHeight="12.75"/>
  <sheetData>
    <row r="1" spans="1:18" s="64" customFormat="1" ht="28.5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</row>
    <row r="2" spans="1:18" s="64" customFormat="1" ht="28.5" customHeight="1">
      <c r="A2" s="65"/>
      <c r="B2" s="66"/>
      <c r="C2" s="63"/>
      <c r="D2" s="63"/>
      <c r="E2" s="63"/>
      <c r="F2" s="67"/>
      <c r="G2" s="63"/>
      <c r="H2" s="63"/>
      <c r="I2" s="63"/>
      <c r="J2" s="9"/>
      <c r="K2" s="63"/>
      <c r="L2" s="63"/>
      <c r="M2" s="63"/>
      <c r="N2" s="67"/>
      <c r="O2" s="63"/>
      <c r="P2" s="63"/>
      <c r="Q2" s="63"/>
      <c r="R2" s="67"/>
    </row>
    <row r="3" spans="2:18" s="64" customFormat="1" ht="16.5" customHeight="1">
      <c r="B3" s="68" t="s">
        <v>1</v>
      </c>
      <c r="C3" s="69" t="str">
        <f>'Moors League'!C3</f>
        <v>Redcar Leisure Centre (Host Saltburn)</v>
      </c>
      <c r="D3" s="70"/>
      <c r="F3" s="71"/>
      <c r="H3" s="72"/>
      <c r="J3" s="389" t="s">
        <v>2</v>
      </c>
      <c r="K3" s="389"/>
      <c r="L3" s="73" t="str">
        <f>'Moors League'!L3</f>
        <v>14th May 2016</v>
      </c>
      <c r="N3" s="71"/>
      <c r="P3" s="70"/>
      <c r="R3" s="71"/>
    </row>
    <row r="4" spans="2:18" s="64" customFormat="1" ht="16.5" customHeight="1">
      <c r="B4" s="68"/>
      <c r="C4" s="74"/>
      <c r="D4" s="70"/>
      <c r="F4" s="71"/>
      <c r="H4" s="72"/>
      <c r="J4" s="71"/>
      <c r="L4" s="70"/>
      <c r="N4" s="71"/>
      <c r="P4" s="70"/>
      <c r="R4" s="71"/>
    </row>
    <row r="6" spans="1:18" s="75" customFormat="1" ht="14.25">
      <c r="A6" s="386" t="s">
        <v>3</v>
      </c>
      <c r="B6" s="386"/>
      <c r="C6" s="386" t="str">
        <f>'Moors League'!C5:F5</f>
        <v>Saltburn</v>
      </c>
      <c r="D6" s="386"/>
      <c r="E6" s="386"/>
      <c r="F6" s="386"/>
      <c r="G6" s="390" t="str">
        <f>'Moors League'!G5:J5</f>
        <v>Stokesley</v>
      </c>
      <c r="H6" s="390"/>
      <c r="I6" s="390"/>
      <c r="J6" s="390"/>
      <c r="K6" s="386" t="str">
        <f>'Moors League'!K5:N5</f>
        <v>Thornaby</v>
      </c>
      <c r="L6" s="386"/>
      <c r="M6" s="386"/>
      <c r="N6" s="386"/>
      <c r="O6" s="386" t="str">
        <f>'Moors League'!O5:R5</f>
        <v>Guisborough</v>
      </c>
      <c r="P6" s="386"/>
      <c r="Q6" s="386"/>
      <c r="R6" s="386"/>
    </row>
    <row r="7" spans="1:18" s="78" customFormat="1" ht="12.75">
      <c r="A7" s="76"/>
      <c r="B7" s="77"/>
      <c r="C7" s="385" t="s">
        <v>7</v>
      </c>
      <c r="D7" s="385"/>
      <c r="E7" s="385"/>
      <c r="F7" s="385"/>
      <c r="G7" s="387" t="s">
        <v>8</v>
      </c>
      <c r="H7" s="387"/>
      <c r="I7" s="387"/>
      <c r="J7" s="387"/>
      <c r="K7" s="385" t="s">
        <v>9</v>
      </c>
      <c r="L7" s="385"/>
      <c r="M7" s="385"/>
      <c r="N7" s="385"/>
      <c r="O7" s="385" t="s">
        <v>10</v>
      </c>
      <c r="P7" s="385"/>
      <c r="Q7" s="385"/>
      <c r="R7" s="385"/>
    </row>
    <row r="8" spans="1:18" s="1" customFormat="1" ht="19.5" customHeight="1">
      <c r="A8" s="381" t="s">
        <v>91</v>
      </c>
      <c r="B8" s="381"/>
      <c r="C8" s="382">
        <f>SUM('Moors League'!C71:F71)</f>
        <v>151</v>
      </c>
      <c r="D8" s="382"/>
      <c r="E8" s="382"/>
      <c r="F8" s="382"/>
      <c r="G8" s="382">
        <f>SUM('Moors League'!G71:J71)</f>
        <v>188</v>
      </c>
      <c r="H8" s="382"/>
      <c r="I8" s="382"/>
      <c r="J8" s="382"/>
      <c r="K8" s="382">
        <f>SUM('Moors League'!K71:N71)</f>
        <v>76</v>
      </c>
      <c r="L8" s="382"/>
      <c r="M8" s="382"/>
      <c r="N8" s="382"/>
      <c r="O8" s="382">
        <f>SUM('Moors League'!O71:R71)</f>
        <v>184</v>
      </c>
      <c r="P8" s="382"/>
      <c r="Q8" s="382"/>
      <c r="R8" s="382"/>
    </row>
    <row r="9" spans="1:18" s="64" customFormat="1" ht="19.5" customHeight="1">
      <c r="A9" s="391" t="s">
        <v>83</v>
      </c>
      <c r="B9" s="391"/>
      <c r="C9" s="382">
        <f>SUM('Moors League'!C72:F72)</f>
        <v>3</v>
      </c>
      <c r="D9" s="382"/>
      <c r="E9" s="382"/>
      <c r="F9" s="382"/>
      <c r="G9" s="382">
        <f>SUM('Moors League'!G72:J72)</f>
        <v>1</v>
      </c>
      <c r="H9" s="382"/>
      <c r="I9" s="382"/>
      <c r="J9" s="382"/>
      <c r="K9" s="382">
        <f>SUM('Moors League'!K72:N72)</f>
        <v>4</v>
      </c>
      <c r="L9" s="382"/>
      <c r="M9" s="382"/>
      <c r="N9" s="382"/>
      <c r="O9" s="382">
        <f>SUM('Moors League'!O72:R72)</f>
        <v>2</v>
      </c>
      <c r="P9" s="382"/>
      <c r="Q9" s="382"/>
      <c r="R9" s="382"/>
    </row>
  </sheetData>
  <sheetProtection password="8D01" sheet="1"/>
  <mergeCells count="21">
    <mergeCell ref="A9:B9"/>
    <mergeCell ref="C9:F9"/>
    <mergeCell ref="G9:J9"/>
    <mergeCell ref="K9:N9"/>
    <mergeCell ref="K8:N8"/>
    <mergeCell ref="G8:J8"/>
    <mergeCell ref="A1:R1"/>
    <mergeCell ref="J3:K3"/>
    <mergeCell ref="A6:B6"/>
    <mergeCell ref="C6:F6"/>
    <mergeCell ref="G6:J6"/>
    <mergeCell ref="O8:R8"/>
    <mergeCell ref="O6:R6"/>
    <mergeCell ref="A8:B8"/>
    <mergeCell ref="C8:F8"/>
    <mergeCell ref="O9:R9"/>
    <mergeCell ref="C7:F7"/>
    <mergeCell ref="O7:R7"/>
    <mergeCell ref="K6:N6"/>
    <mergeCell ref="G7:J7"/>
    <mergeCell ref="K7:N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52">
      <selection activeCell="F60" sqref="F60"/>
    </sheetView>
  </sheetViews>
  <sheetFormatPr defaultColWidth="9.140625" defaultRowHeight="12.75"/>
  <cols>
    <col min="1" max="1" width="3.7109375" style="79" customWidth="1"/>
    <col min="2" max="2" width="14.140625" style="80" customWidth="1"/>
    <col min="3" max="3" width="19.28125" style="80" customWidth="1"/>
    <col min="4" max="4" width="20.28125" style="80" customWidth="1"/>
    <col min="5" max="5" width="9.140625" style="81" customWidth="1"/>
    <col min="6" max="6" width="20.421875" style="80" customWidth="1"/>
    <col min="7" max="7" width="10.140625" style="81" customWidth="1"/>
    <col min="8" max="8" width="8.421875" style="82" customWidth="1"/>
    <col min="9" max="9" width="9.140625" style="83" customWidth="1"/>
    <col min="10" max="16384" width="9.140625" style="80" customWidth="1"/>
  </cols>
  <sheetData>
    <row r="1" spans="1:6" ht="29.25" customHeight="1">
      <c r="A1" s="392" t="s">
        <v>92</v>
      </c>
      <c r="B1" s="392"/>
      <c r="C1" s="392"/>
      <c r="D1" s="392"/>
      <c r="F1" s="84" t="str">
        <f>'Moors League'!U86</f>
        <v>Saltburn</v>
      </c>
    </row>
    <row r="2" spans="1:9" s="86" customFormat="1" ht="18.75">
      <c r="A2" s="393" t="s">
        <v>1</v>
      </c>
      <c r="B2" s="393"/>
      <c r="C2" s="85" t="str">
        <f>'Moors League'!C3</f>
        <v>Redcar Leisure Centre (Host Saltburn)</v>
      </c>
      <c r="D2" s="85"/>
      <c r="E2" s="86" t="s">
        <v>93</v>
      </c>
      <c r="F2" s="87" t="str">
        <f>'Moors League'!L3</f>
        <v>14th May 2016</v>
      </c>
      <c r="H2" s="88"/>
      <c r="I2" s="89"/>
    </row>
    <row r="3" spans="1:9" s="91" customFormat="1" ht="12.75">
      <c r="A3" s="90"/>
      <c r="E3" s="92"/>
      <c r="G3" s="92"/>
      <c r="H3" s="93"/>
      <c r="I3" s="94" t="s">
        <v>16</v>
      </c>
    </row>
    <row r="4" spans="1:10" s="91" customFormat="1" ht="21.75" customHeight="1">
      <c r="A4" s="223">
        <v>1</v>
      </c>
      <c r="B4" s="96" t="s">
        <v>94</v>
      </c>
      <c r="C4" s="96" t="s">
        <v>95</v>
      </c>
      <c r="D4" s="294" t="s">
        <v>229</v>
      </c>
      <c r="E4" s="310">
        <f>'Moors League'!D9</f>
        <v>35.32</v>
      </c>
      <c r="F4" s="1"/>
      <c r="G4" s="225"/>
      <c r="H4" s="257"/>
      <c r="I4" s="226">
        <f>'Moors League'!E9</f>
        <v>3</v>
      </c>
      <c r="J4" s="1"/>
    </row>
    <row r="5" spans="1:10" s="91" customFormat="1" ht="21.75" customHeight="1">
      <c r="A5" s="223">
        <v>2</v>
      </c>
      <c r="B5" s="96" t="s">
        <v>96</v>
      </c>
      <c r="C5" s="96" t="s">
        <v>95</v>
      </c>
      <c r="D5" s="294" t="s">
        <v>230</v>
      </c>
      <c r="E5" s="310">
        <f>'Moors League'!D10</f>
        <v>29.49</v>
      </c>
      <c r="F5" s="221"/>
      <c r="G5" s="218"/>
      <c r="H5" s="257"/>
      <c r="I5" s="226">
        <f>'Moors League'!E10</f>
        <v>4</v>
      </c>
      <c r="J5" s="1"/>
    </row>
    <row r="6" spans="1:10" s="91" customFormat="1" ht="21.75" customHeight="1">
      <c r="A6" s="223">
        <v>3</v>
      </c>
      <c r="B6" s="96" t="s">
        <v>97</v>
      </c>
      <c r="C6" s="96" t="s">
        <v>98</v>
      </c>
      <c r="D6" s="294" t="s">
        <v>231</v>
      </c>
      <c r="E6" s="310">
        <f>'Moors League'!D11</f>
        <v>45.34</v>
      </c>
      <c r="F6" s="311"/>
      <c r="G6" s="312"/>
      <c r="H6" s="257"/>
      <c r="I6" s="226">
        <f>'Moors League'!E11</f>
        <v>1</v>
      </c>
      <c r="J6" s="1"/>
    </row>
    <row r="7" spans="1:10" s="91" customFormat="1" ht="21.75" customHeight="1">
      <c r="A7" s="223">
        <v>4</v>
      </c>
      <c r="B7" s="96" t="s">
        <v>99</v>
      </c>
      <c r="C7" s="96" t="s">
        <v>98</v>
      </c>
      <c r="D7" s="294" t="s">
        <v>232</v>
      </c>
      <c r="E7" s="310">
        <f>'Moors League'!D12</f>
        <v>35.51</v>
      </c>
      <c r="F7" s="311"/>
      <c r="G7" s="312"/>
      <c r="H7" s="257"/>
      <c r="I7" s="226">
        <f>'Moors League'!E12</f>
        <v>3</v>
      </c>
      <c r="J7" s="1"/>
    </row>
    <row r="8" spans="1:10" s="91" customFormat="1" ht="21.75" customHeight="1">
      <c r="A8" s="223">
        <v>5</v>
      </c>
      <c r="B8" s="96" t="s">
        <v>100</v>
      </c>
      <c r="C8" s="304" t="s">
        <v>101</v>
      </c>
      <c r="D8" s="324" t="s">
        <v>233</v>
      </c>
      <c r="E8" s="313">
        <f>'Moors League'!D13</f>
        <v>41.11</v>
      </c>
      <c r="F8" s="1"/>
      <c r="G8" s="218"/>
      <c r="H8" s="257"/>
      <c r="I8" s="226">
        <f>'Moors League'!E13</f>
        <v>1</v>
      </c>
      <c r="J8" s="1"/>
    </row>
    <row r="9" spans="1:10" s="91" customFormat="1" ht="21.75" customHeight="1">
      <c r="A9" s="223">
        <v>6</v>
      </c>
      <c r="B9" s="96" t="s">
        <v>102</v>
      </c>
      <c r="C9" s="304" t="s">
        <v>101</v>
      </c>
      <c r="D9" s="324" t="s">
        <v>234</v>
      </c>
      <c r="E9" s="313">
        <f>'Moors League'!D14</f>
        <v>36.05</v>
      </c>
      <c r="F9" s="1"/>
      <c r="G9" s="218"/>
      <c r="H9" s="257"/>
      <c r="I9" s="226">
        <f>'Moors League'!E14</f>
        <v>3</v>
      </c>
      <c r="J9" s="1"/>
    </row>
    <row r="10" spans="1:10" s="91" customFormat="1" ht="21.75" customHeight="1">
      <c r="A10" s="223">
        <v>7</v>
      </c>
      <c r="B10" s="96" t="s">
        <v>103</v>
      </c>
      <c r="C10" s="304" t="s">
        <v>104</v>
      </c>
      <c r="D10" s="324" t="s">
        <v>235</v>
      </c>
      <c r="E10" s="313">
        <f>'Moors League'!D15</f>
        <v>16.15</v>
      </c>
      <c r="F10" s="282"/>
      <c r="G10" s="218"/>
      <c r="H10" s="257"/>
      <c r="I10" s="226">
        <f>'Moors League'!E15</f>
        <v>4</v>
      </c>
      <c r="J10" s="1"/>
    </row>
    <row r="11" spans="1:10" s="91" customFormat="1" ht="21.75" customHeight="1">
      <c r="A11" s="223">
        <v>8</v>
      </c>
      <c r="B11" s="96" t="s">
        <v>105</v>
      </c>
      <c r="C11" s="304" t="s">
        <v>104</v>
      </c>
      <c r="D11" s="324" t="s">
        <v>236</v>
      </c>
      <c r="E11" s="313">
        <f>'Moors League'!D16</f>
        <v>18.28</v>
      </c>
      <c r="F11" s="1"/>
      <c r="G11" s="218"/>
      <c r="H11" s="257"/>
      <c r="I11" s="226">
        <f>'Moors League'!E16</f>
        <v>1</v>
      </c>
      <c r="J11" s="1"/>
    </row>
    <row r="12" spans="1:10" s="91" customFormat="1" ht="21.75" customHeight="1">
      <c r="A12" s="223">
        <v>9</v>
      </c>
      <c r="B12" s="96" t="s">
        <v>106</v>
      </c>
      <c r="C12" s="304" t="s">
        <v>107</v>
      </c>
      <c r="D12" s="324" t="s">
        <v>237</v>
      </c>
      <c r="E12" s="313">
        <f>'Moors League'!D17</f>
        <v>41.97</v>
      </c>
      <c r="F12" s="221"/>
      <c r="G12" s="218"/>
      <c r="H12" s="257"/>
      <c r="I12" s="226">
        <f>'Moors League'!E17</f>
        <v>2</v>
      </c>
      <c r="J12" s="1"/>
    </row>
    <row r="13" spans="1:10" s="91" customFormat="1" ht="21.75" customHeight="1">
      <c r="A13" s="223">
        <v>10</v>
      </c>
      <c r="B13" s="96" t="s">
        <v>108</v>
      </c>
      <c r="C13" s="96" t="s">
        <v>107</v>
      </c>
      <c r="D13" s="294" t="s">
        <v>238</v>
      </c>
      <c r="E13" s="310">
        <f>'Moors League'!D18</f>
        <v>33.28</v>
      </c>
      <c r="F13" s="1"/>
      <c r="G13" s="218"/>
      <c r="H13" s="257"/>
      <c r="I13" s="226">
        <f>'Moors League'!E18</f>
        <v>4</v>
      </c>
      <c r="J13" s="1"/>
    </row>
    <row r="14" spans="1:10" s="91" customFormat="1" ht="21.75" customHeight="1">
      <c r="A14" s="223">
        <v>11</v>
      </c>
      <c r="B14" s="96" t="s">
        <v>94</v>
      </c>
      <c r="C14" s="96" t="s">
        <v>109</v>
      </c>
      <c r="D14" s="325" t="s">
        <v>229</v>
      </c>
      <c r="E14" s="274" t="s">
        <v>110</v>
      </c>
      <c r="F14" s="326" t="s">
        <v>233</v>
      </c>
      <c r="G14" s="275" t="s">
        <v>111</v>
      </c>
      <c r="H14" s="314"/>
      <c r="I14" s="230"/>
      <c r="J14" s="1"/>
    </row>
    <row r="15" spans="1:10" s="91" customFormat="1" ht="21.75" customHeight="1">
      <c r="A15" s="223"/>
      <c r="B15" s="96"/>
      <c r="C15" s="96"/>
      <c r="D15" s="325" t="s">
        <v>239</v>
      </c>
      <c r="E15" s="274" t="s">
        <v>112</v>
      </c>
      <c r="F15" s="326" t="s">
        <v>252</v>
      </c>
      <c r="G15" s="275" t="s">
        <v>113</v>
      </c>
      <c r="H15" s="310" t="str">
        <f>'Moors League'!D19</f>
        <v>1.06.76</v>
      </c>
      <c r="I15" s="226">
        <f>'Moors League'!E19</f>
        <v>3</v>
      </c>
      <c r="J15" s="1"/>
    </row>
    <row r="16" spans="1:10" s="91" customFormat="1" ht="21.75" customHeight="1">
      <c r="A16" s="223">
        <v>12</v>
      </c>
      <c r="B16" s="96" t="s">
        <v>96</v>
      </c>
      <c r="C16" s="96" t="s">
        <v>109</v>
      </c>
      <c r="D16" s="325" t="s">
        <v>230</v>
      </c>
      <c r="E16" s="274" t="s">
        <v>110</v>
      </c>
      <c r="F16" s="326" t="s">
        <v>248</v>
      </c>
      <c r="G16" s="275" t="s">
        <v>111</v>
      </c>
      <c r="H16" s="315"/>
      <c r="I16" s="230"/>
      <c r="J16" s="1"/>
    </row>
    <row r="17" spans="1:10" s="91" customFormat="1" ht="21.75" customHeight="1">
      <c r="A17" s="223"/>
      <c r="B17" s="96"/>
      <c r="C17" s="96"/>
      <c r="D17" s="325" t="s">
        <v>240</v>
      </c>
      <c r="E17" s="274" t="s">
        <v>112</v>
      </c>
      <c r="F17" s="326" t="s">
        <v>254</v>
      </c>
      <c r="G17" s="275" t="s">
        <v>113</v>
      </c>
      <c r="H17" s="310">
        <f>'Moors League'!D20</f>
        <v>56.53</v>
      </c>
      <c r="I17" s="226">
        <f>'Moors League'!E20</f>
        <v>3</v>
      </c>
      <c r="J17" s="1"/>
    </row>
    <row r="18" spans="1:10" s="91" customFormat="1" ht="21.75" customHeight="1">
      <c r="A18" s="223">
        <v>13</v>
      </c>
      <c r="B18" s="96" t="s">
        <v>97</v>
      </c>
      <c r="C18" s="96" t="s">
        <v>114</v>
      </c>
      <c r="D18" s="294" t="s">
        <v>231</v>
      </c>
      <c r="E18" s="274"/>
      <c r="F18" s="327" t="s">
        <v>235</v>
      </c>
      <c r="G18" s="275"/>
      <c r="H18" s="348" t="s">
        <v>389</v>
      </c>
      <c r="I18" s="230"/>
      <c r="J18" s="1"/>
    </row>
    <row r="19" spans="1:10" s="91" customFormat="1" ht="21.75" customHeight="1">
      <c r="A19" s="223"/>
      <c r="B19" s="96"/>
      <c r="C19" s="96"/>
      <c r="D19" s="294" t="s">
        <v>241</v>
      </c>
      <c r="E19" s="274"/>
      <c r="F19" s="327" t="s">
        <v>247</v>
      </c>
      <c r="G19" s="275"/>
      <c r="H19" s="310" t="str">
        <f>'Moors League'!D21</f>
        <v>DSQ</v>
      </c>
      <c r="I19" s="226">
        <f>'Moors League'!E21</f>
        <v>0</v>
      </c>
      <c r="J19" s="1"/>
    </row>
    <row r="20" spans="1:10" s="91" customFormat="1" ht="21.75" customHeight="1">
      <c r="A20" s="223">
        <v>14</v>
      </c>
      <c r="B20" s="96" t="s">
        <v>99</v>
      </c>
      <c r="C20" s="304" t="s">
        <v>114</v>
      </c>
      <c r="D20" s="327" t="s">
        <v>242</v>
      </c>
      <c r="E20" s="316"/>
      <c r="F20" s="327" t="s">
        <v>256</v>
      </c>
      <c r="G20" s="275"/>
      <c r="H20" s="315"/>
      <c r="I20" s="230"/>
      <c r="J20" s="1"/>
    </row>
    <row r="21" spans="1:10" s="91" customFormat="1" ht="21.75" customHeight="1">
      <c r="A21" s="223"/>
      <c r="B21" s="96"/>
      <c r="C21" s="304"/>
      <c r="D21" s="328" t="s">
        <v>297</v>
      </c>
      <c r="E21" s="316"/>
      <c r="F21" s="328" t="s">
        <v>232</v>
      </c>
      <c r="G21" s="275"/>
      <c r="H21" s="310" t="str">
        <f>'Moors League'!D22</f>
        <v>1.07.67</v>
      </c>
      <c r="I21" s="226">
        <f>'Moors League'!E22</f>
        <v>3</v>
      </c>
      <c r="J21" s="1"/>
    </row>
    <row r="22" spans="1:10" s="91" customFormat="1" ht="21.75" customHeight="1">
      <c r="A22" s="223">
        <v>15</v>
      </c>
      <c r="B22" s="96" t="s">
        <v>106</v>
      </c>
      <c r="C22" s="304" t="s">
        <v>115</v>
      </c>
      <c r="D22" s="324" t="s">
        <v>231</v>
      </c>
      <c r="E22" s="313">
        <f>'Moors League'!D23</f>
        <v>47.53</v>
      </c>
      <c r="F22" s="58"/>
      <c r="G22" s="218"/>
      <c r="H22" s="257"/>
      <c r="I22" s="226">
        <f>'Moors League'!E23</f>
        <v>2</v>
      </c>
      <c r="J22" s="1"/>
    </row>
    <row r="23" spans="1:10" s="91" customFormat="1" ht="21.75" customHeight="1">
      <c r="A23" s="223">
        <v>16</v>
      </c>
      <c r="B23" s="96" t="s">
        <v>108</v>
      </c>
      <c r="C23" s="304" t="s">
        <v>115</v>
      </c>
      <c r="D23" s="324" t="s">
        <v>234</v>
      </c>
      <c r="E23" s="313">
        <f>'Moors League'!D24</f>
        <v>37.07</v>
      </c>
      <c r="F23" s="58"/>
      <c r="G23" s="218"/>
      <c r="H23" s="257"/>
      <c r="I23" s="226">
        <f>'Moors League'!E24</f>
        <v>4</v>
      </c>
      <c r="J23" s="1"/>
    </row>
    <row r="24" spans="1:10" s="91" customFormat="1" ht="21.75" customHeight="1">
      <c r="A24" s="223">
        <v>17</v>
      </c>
      <c r="B24" s="96" t="s">
        <v>103</v>
      </c>
      <c r="C24" s="304" t="s">
        <v>116</v>
      </c>
      <c r="D24" s="324" t="s">
        <v>244</v>
      </c>
      <c r="E24" s="313">
        <f>'Moors League'!D25</f>
        <v>18.63</v>
      </c>
      <c r="F24" s="58"/>
      <c r="G24" s="218"/>
      <c r="H24" s="257"/>
      <c r="I24" s="226">
        <f>'Moors League'!E25</f>
        <v>4</v>
      </c>
      <c r="J24" s="1"/>
    </row>
    <row r="25" spans="1:10" s="91" customFormat="1" ht="21.75" customHeight="1">
      <c r="A25" s="223">
        <v>18</v>
      </c>
      <c r="B25" s="96" t="s">
        <v>105</v>
      </c>
      <c r="C25" s="304" t="s">
        <v>116</v>
      </c>
      <c r="D25" s="324" t="s">
        <v>236</v>
      </c>
      <c r="E25" s="313">
        <f>'Moors League'!D26</f>
        <v>21.12</v>
      </c>
      <c r="F25" s="58"/>
      <c r="G25" s="218"/>
      <c r="H25" s="257"/>
      <c r="I25" s="226">
        <f>'Moors League'!E26</f>
        <v>3</v>
      </c>
      <c r="J25" s="1"/>
    </row>
    <row r="26" spans="1:10" s="91" customFormat="1" ht="21.75" customHeight="1">
      <c r="A26" s="223">
        <v>19</v>
      </c>
      <c r="B26" s="96" t="s">
        <v>100</v>
      </c>
      <c r="C26" s="304" t="s">
        <v>118</v>
      </c>
      <c r="D26" s="324" t="s">
        <v>245</v>
      </c>
      <c r="E26" s="313">
        <f>'Moors League'!D27</f>
        <v>33.82</v>
      </c>
      <c r="F26" s="58"/>
      <c r="G26" s="218"/>
      <c r="H26" s="257"/>
      <c r="I26" s="226">
        <f>'Moors League'!E27</f>
        <v>3</v>
      </c>
      <c r="J26" s="1"/>
    </row>
    <row r="27" spans="1:10" s="91" customFormat="1" ht="21.75" customHeight="1">
      <c r="A27" s="223">
        <v>20</v>
      </c>
      <c r="B27" s="96" t="s">
        <v>102</v>
      </c>
      <c r="C27" s="304" t="s">
        <v>118</v>
      </c>
      <c r="D27" s="324" t="s">
        <v>246</v>
      </c>
      <c r="E27" s="313">
        <f>'Moors League'!D28</f>
        <v>30.79</v>
      </c>
      <c r="F27" s="58"/>
      <c r="G27" s="218"/>
      <c r="H27" s="257"/>
      <c r="I27" s="226">
        <f>'Moors League'!E28</f>
        <v>1</v>
      </c>
      <c r="J27" s="1"/>
    </row>
    <row r="28" spans="1:10" s="91" customFormat="1" ht="21.75" customHeight="1">
      <c r="A28" s="223">
        <v>21</v>
      </c>
      <c r="B28" s="96" t="s">
        <v>97</v>
      </c>
      <c r="C28" s="304" t="s">
        <v>119</v>
      </c>
      <c r="D28" s="324" t="s">
        <v>247</v>
      </c>
      <c r="E28" s="313">
        <f>'Moors League'!D29</f>
        <v>35.79</v>
      </c>
      <c r="F28" s="58"/>
      <c r="G28" s="218"/>
      <c r="H28" s="257"/>
      <c r="I28" s="226">
        <f>'Moors League'!E29</f>
        <v>2</v>
      </c>
      <c r="J28" s="1"/>
    </row>
    <row r="29" spans="1:10" s="91" customFormat="1" ht="21.75" customHeight="1">
      <c r="A29" s="223">
        <v>22</v>
      </c>
      <c r="B29" s="96" t="s">
        <v>99</v>
      </c>
      <c r="C29" s="304" t="s">
        <v>119</v>
      </c>
      <c r="D29" s="324" t="s">
        <v>242</v>
      </c>
      <c r="E29" s="313">
        <f>'Moors League'!D30</f>
        <v>37.23</v>
      </c>
      <c r="F29" s="58"/>
      <c r="G29" s="218"/>
      <c r="H29" s="257"/>
      <c r="I29" s="226">
        <f>'Moors League'!E30</f>
        <v>2</v>
      </c>
      <c r="J29" s="1"/>
    </row>
    <row r="30" spans="1:10" s="91" customFormat="1" ht="21.75" customHeight="1">
      <c r="A30" s="223">
        <v>23</v>
      </c>
      <c r="B30" s="96" t="s">
        <v>94</v>
      </c>
      <c r="C30" s="304" t="s">
        <v>115</v>
      </c>
      <c r="D30" s="324" t="s">
        <v>229</v>
      </c>
      <c r="E30" s="313">
        <f>'Moors League'!D31</f>
        <v>41.19</v>
      </c>
      <c r="F30" s="58"/>
      <c r="G30" s="218"/>
      <c r="H30" s="257"/>
      <c r="I30" s="226">
        <f>'Moors League'!E31</f>
        <v>2</v>
      </c>
      <c r="J30" s="1"/>
    </row>
    <row r="31" spans="1:10" s="91" customFormat="1" ht="21.75" customHeight="1">
      <c r="A31" s="223">
        <v>24</v>
      </c>
      <c r="B31" s="96" t="s">
        <v>96</v>
      </c>
      <c r="C31" s="304" t="s">
        <v>115</v>
      </c>
      <c r="D31" s="324" t="s">
        <v>248</v>
      </c>
      <c r="E31" s="313">
        <f>'Moors League'!D32</f>
        <v>35.26</v>
      </c>
      <c r="F31" s="58"/>
      <c r="G31" s="218"/>
      <c r="H31" s="257"/>
      <c r="I31" s="226">
        <f>'Moors League'!E32</f>
        <v>2</v>
      </c>
      <c r="J31" s="1"/>
    </row>
    <row r="32" spans="1:10" s="91" customFormat="1" ht="21.75" customHeight="1">
      <c r="A32" s="223">
        <v>25</v>
      </c>
      <c r="B32" s="96" t="s">
        <v>106</v>
      </c>
      <c r="C32" s="304" t="s">
        <v>109</v>
      </c>
      <c r="D32" s="325" t="s">
        <v>247</v>
      </c>
      <c r="E32" s="316" t="s">
        <v>110</v>
      </c>
      <c r="F32" s="325" t="s">
        <v>255</v>
      </c>
      <c r="G32" s="275" t="s">
        <v>111</v>
      </c>
      <c r="H32" s="257"/>
      <c r="I32" s="230"/>
      <c r="J32" s="1"/>
    </row>
    <row r="33" spans="1:10" s="91" customFormat="1" ht="21.75" customHeight="1">
      <c r="A33" s="223"/>
      <c r="B33" s="96"/>
      <c r="C33" s="304"/>
      <c r="D33" s="325" t="s">
        <v>237</v>
      </c>
      <c r="E33" s="316" t="s">
        <v>112</v>
      </c>
      <c r="F33" s="328" t="s">
        <v>257</v>
      </c>
      <c r="G33" s="275" t="s">
        <v>113</v>
      </c>
      <c r="H33" s="313" t="str">
        <f>'Moors League'!D33</f>
        <v>1.17.82</v>
      </c>
      <c r="I33" s="226">
        <f>'Moors League'!E33</f>
        <v>2</v>
      </c>
      <c r="J33" s="1"/>
    </row>
    <row r="34" spans="1:10" s="91" customFormat="1" ht="21.75" customHeight="1">
      <c r="A34" s="223">
        <v>26</v>
      </c>
      <c r="B34" s="96" t="s">
        <v>108</v>
      </c>
      <c r="C34" s="304" t="s">
        <v>109</v>
      </c>
      <c r="D34" s="325" t="s">
        <v>238</v>
      </c>
      <c r="E34" s="316" t="s">
        <v>110</v>
      </c>
      <c r="F34" s="325" t="s">
        <v>234</v>
      </c>
      <c r="G34" s="275" t="s">
        <v>111</v>
      </c>
      <c r="H34" s="315"/>
      <c r="I34" s="230"/>
      <c r="J34" s="1"/>
    </row>
    <row r="35" spans="1:10" s="91" customFormat="1" ht="21.75" customHeight="1">
      <c r="A35" s="223"/>
      <c r="B35" s="96"/>
      <c r="C35" s="304"/>
      <c r="D35" s="329" t="s">
        <v>249</v>
      </c>
      <c r="E35" s="317" t="s">
        <v>112</v>
      </c>
      <c r="F35" s="325" t="s">
        <v>258</v>
      </c>
      <c r="G35" s="275" t="s">
        <v>113</v>
      </c>
      <c r="H35" s="313" t="str">
        <f>'Moors League'!D34</f>
        <v>1.01.43</v>
      </c>
      <c r="I35" s="226">
        <f>'Moors League'!E34</f>
        <v>4</v>
      </c>
      <c r="J35" s="1"/>
    </row>
    <row r="36" spans="1:10" s="91" customFormat="1" ht="21.75" customHeight="1">
      <c r="A36" s="223">
        <v>27</v>
      </c>
      <c r="B36" s="96" t="s">
        <v>120</v>
      </c>
      <c r="C36" s="304" t="s">
        <v>114</v>
      </c>
      <c r="D36" s="324" t="s">
        <v>244</v>
      </c>
      <c r="E36" s="318"/>
      <c r="F36" s="328" t="s">
        <v>259</v>
      </c>
      <c r="G36" s="275"/>
      <c r="H36" s="246"/>
      <c r="I36" s="230"/>
      <c r="J36" s="1"/>
    </row>
    <row r="37" spans="1:10" s="91" customFormat="1" ht="21.75" customHeight="1">
      <c r="A37" s="223"/>
      <c r="B37" s="96"/>
      <c r="C37" s="304"/>
      <c r="D37" s="324" t="s">
        <v>250</v>
      </c>
      <c r="E37" s="318"/>
      <c r="F37" s="324" t="s">
        <v>235</v>
      </c>
      <c r="G37" s="275"/>
      <c r="H37" s="313" t="str">
        <f>'Moors League'!D35</f>
        <v>1.10.28</v>
      </c>
      <c r="I37" s="226">
        <f>'Moors League'!E35</f>
        <v>4</v>
      </c>
      <c r="J37" s="1"/>
    </row>
    <row r="38" spans="1:10" s="91" customFormat="1" ht="21.75" customHeight="1">
      <c r="A38" s="223">
        <v>28</v>
      </c>
      <c r="B38" s="96" t="s">
        <v>121</v>
      </c>
      <c r="C38" s="304" t="s">
        <v>114</v>
      </c>
      <c r="D38" s="324" t="s">
        <v>243</v>
      </c>
      <c r="E38" s="318"/>
      <c r="F38" s="324" t="s">
        <v>260</v>
      </c>
      <c r="G38" s="275"/>
      <c r="H38" s="246"/>
      <c r="I38" s="230"/>
      <c r="J38" s="1"/>
    </row>
    <row r="39" spans="1:10" s="91" customFormat="1" ht="21.75" customHeight="1">
      <c r="A39" s="223"/>
      <c r="B39" s="96"/>
      <c r="C39" s="304"/>
      <c r="D39" s="328" t="s">
        <v>251</v>
      </c>
      <c r="E39" s="318"/>
      <c r="F39" s="324" t="s">
        <v>236</v>
      </c>
      <c r="G39" s="275"/>
      <c r="H39" s="313" t="str">
        <f>'Moors League'!D36</f>
        <v>1.22.55</v>
      </c>
      <c r="I39" s="226">
        <f>'Moors League'!E36</f>
        <v>2</v>
      </c>
      <c r="J39" s="1"/>
    </row>
    <row r="40" spans="1:10" s="91" customFormat="1" ht="21.75" customHeight="1">
      <c r="A40" s="223">
        <v>29</v>
      </c>
      <c r="B40" s="96" t="s">
        <v>100</v>
      </c>
      <c r="C40" s="304" t="s">
        <v>122</v>
      </c>
      <c r="D40" s="328" t="s">
        <v>137</v>
      </c>
      <c r="E40" s="318" t="s">
        <v>110</v>
      </c>
      <c r="F40" s="328" t="s">
        <v>233</v>
      </c>
      <c r="G40" s="275" t="s">
        <v>111</v>
      </c>
      <c r="H40" s="315"/>
      <c r="I40" s="230"/>
      <c r="J40" s="1"/>
    </row>
    <row r="41" spans="1:10" s="91" customFormat="1" ht="21.75" customHeight="1">
      <c r="A41" s="223"/>
      <c r="B41" s="96"/>
      <c r="C41" s="304"/>
      <c r="D41" s="330" t="s">
        <v>245</v>
      </c>
      <c r="E41" s="319" t="s">
        <v>112</v>
      </c>
      <c r="F41" s="325" t="s">
        <v>237</v>
      </c>
      <c r="G41" s="275" t="s">
        <v>113</v>
      </c>
      <c r="H41" s="313" t="str">
        <f>'Moors League'!D37</f>
        <v>1.09.70</v>
      </c>
      <c r="I41" s="226">
        <f>'Moors League'!E37</f>
        <v>2</v>
      </c>
      <c r="J41" s="1"/>
    </row>
    <row r="42" spans="1:10" s="91" customFormat="1" ht="21.75" customHeight="1">
      <c r="A42" s="223">
        <v>30</v>
      </c>
      <c r="B42" s="96" t="s">
        <v>123</v>
      </c>
      <c r="C42" s="304" t="s">
        <v>122</v>
      </c>
      <c r="D42" s="325" t="s">
        <v>238</v>
      </c>
      <c r="E42" s="316" t="s">
        <v>110</v>
      </c>
      <c r="F42" s="325" t="s">
        <v>234</v>
      </c>
      <c r="G42" s="275" t="s">
        <v>111</v>
      </c>
      <c r="H42" s="315"/>
      <c r="I42" s="230"/>
      <c r="J42" s="1"/>
    </row>
    <row r="43" spans="1:10" s="91" customFormat="1" ht="21.75" customHeight="1">
      <c r="A43" s="223"/>
      <c r="B43" s="96"/>
      <c r="C43" s="304"/>
      <c r="D43" s="325" t="s">
        <v>246</v>
      </c>
      <c r="E43" s="316" t="s">
        <v>112</v>
      </c>
      <c r="F43" s="325" t="s">
        <v>253</v>
      </c>
      <c r="G43" s="275" t="s">
        <v>113</v>
      </c>
      <c r="H43" s="313" t="str">
        <f>'Moors League'!D38</f>
        <v>1.02.05</v>
      </c>
      <c r="I43" s="226">
        <f>'Moors League'!E38</f>
        <v>3</v>
      </c>
      <c r="J43" s="1"/>
    </row>
    <row r="44" spans="1:10" s="97" customFormat="1" ht="21.75" customHeight="1">
      <c r="A44" s="223">
        <v>31</v>
      </c>
      <c r="B44" s="96" t="s">
        <v>94</v>
      </c>
      <c r="C44" s="304" t="s">
        <v>98</v>
      </c>
      <c r="D44" s="324" t="s">
        <v>252</v>
      </c>
      <c r="E44" s="313">
        <f>'Moors League'!D39</f>
        <v>35.21</v>
      </c>
      <c r="F44" s="58"/>
      <c r="G44" s="220"/>
      <c r="H44" s="243"/>
      <c r="I44" s="226">
        <f>'Moors League'!E39</f>
        <v>3</v>
      </c>
      <c r="J44" s="1"/>
    </row>
    <row r="45" spans="1:10" s="97" customFormat="1" ht="21.75" customHeight="1">
      <c r="A45" s="223">
        <v>32</v>
      </c>
      <c r="B45" s="96" t="s">
        <v>96</v>
      </c>
      <c r="C45" s="304" t="s">
        <v>98</v>
      </c>
      <c r="D45" s="324" t="s">
        <v>230</v>
      </c>
      <c r="E45" s="313">
        <f>'Moors League'!D40</f>
        <v>28</v>
      </c>
      <c r="F45" s="58"/>
      <c r="G45" s="220"/>
      <c r="H45" s="243"/>
      <c r="I45" s="226">
        <f>'Moors League'!E40</f>
        <v>3</v>
      </c>
      <c r="J45" s="1"/>
    </row>
    <row r="46" spans="1:10" s="97" customFormat="1" ht="21.75" customHeight="1">
      <c r="A46" s="223">
        <v>33</v>
      </c>
      <c r="B46" s="96" t="s">
        <v>97</v>
      </c>
      <c r="C46" s="304" t="s">
        <v>124</v>
      </c>
      <c r="D46" s="324" t="s">
        <v>247</v>
      </c>
      <c r="E46" s="313">
        <f>'Moors League'!D41</f>
        <v>41.05</v>
      </c>
      <c r="F46" s="58"/>
      <c r="G46" s="220"/>
      <c r="H46" s="243"/>
      <c r="I46" s="226">
        <f>'Moors League'!E41</f>
        <v>2</v>
      </c>
      <c r="J46" s="1"/>
    </row>
    <row r="47" spans="1:10" s="97" customFormat="1" ht="21.75" customHeight="1">
      <c r="A47" s="223">
        <v>34</v>
      </c>
      <c r="B47" s="96" t="s">
        <v>99</v>
      </c>
      <c r="C47" s="304" t="s">
        <v>124</v>
      </c>
      <c r="D47" s="324" t="s">
        <v>232</v>
      </c>
      <c r="E47" s="313" t="str">
        <f>'Moors League'!D42</f>
        <v>DSQ</v>
      </c>
      <c r="F47" s="350" t="s">
        <v>391</v>
      </c>
      <c r="G47" s="220"/>
      <c r="H47" s="243"/>
      <c r="I47" s="226">
        <f>'Moors League'!E42</f>
        <v>0</v>
      </c>
      <c r="J47" s="1"/>
    </row>
    <row r="48" spans="1:10" s="97" customFormat="1" ht="21.75" customHeight="1">
      <c r="A48" s="223">
        <v>35</v>
      </c>
      <c r="B48" s="96" t="s">
        <v>100</v>
      </c>
      <c r="C48" s="304" t="s">
        <v>125</v>
      </c>
      <c r="D48" s="324" t="s">
        <v>245</v>
      </c>
      <c r="E48" s="313">
        <f>'Moors League'!D43</f>
        <v>31.55</v>
      </c>
      <c r="F48" s="58"/>
      <c r="G48" s="220"/>
      <c r="H48" s="243"/>
      <c r="I48" s="226">
        <f>'Moors League'!E43</f>
        <v>3</v>
      </c>
      <c r="J48" s="1"/>
    </row>
    <row r="49" spans="1:10" s="97" customFormat="1" ht="21.75" customHeight="1">
      <c r="A49" s="223">
        <v>36</v>
      </c>
      <c r="B49" s="96" t="s">
        <v>102</v>
      </c>
      <c r="C49" s="304" t="s">
        <v>125</v>
      </c>
      <c r="D49" s="324" t="s">
        <v>253</v>
      </c>
      <c r="E49" s="313">
        <f>'Moors League'!D44</f>
        <v>29.11</v>
      </c>
      <c r="F49" s="58"/>
      <c r="G49" s="220"/>
      <c r="H49" s="243"/>
      <c r="I49" s="226">
        <f>'Moors League'!E44</f>
        <v>2</v>
      </c>
      <c r="J49" s="1"/>
    </row>
    <row r="50" spans="1:10" s="97" customFormat="1" ht="21.75" customHeight="1">
      <c r="A50" s="223">
        <v>37</v>
      </c>
      <c r="B50" s="96" t="s">
        <v>103</v>
      </c>
      <c r="C50" s="304" t="s">
        <v>126</v>
      </c>
      <c r="D50" s="324" t="s">
        <v>235</v>
      </c>
      <c r="E50" s="313">
        <f>'Moors League'!D45</f>
        <v>22.73</v>
      </c>
      <c r="F50" s="58"/>
      <c r="G50" s="220"/>
      <c r="H50" s="243"/>
      <c r="I50" s="226">
        <f>'Moors League'!E45</f>
        <v>4</v>
      </c>
      <c r="J50" s="1"/>
    </row>
    <row r="51" spans="1:10" s="97" customFormat="1" ht="21.75" customHeight="1">
      <c r="A51" s="223">
        <v>38</v>
      </c>
      <c r="B51" s="96" t="s">
        <v>105</v>
      </c>
      <c r="C51" s="304" t="s">
        <v>126</v>
      </c>
      <c r="D51" s="324" t="s">
        <v>243</v>
      </c>
      <c r="E51" s="313">
        <f>'Moors League'!D46</f>
        <v>26.21</v>
      </c>
      <c r="F51" s="58"/>
      <c r="G51" s="220"/>
      <c r="H51" s="243"/>
      <c r="I51" s="226">
        <f>'Moors League'!E46</f>
        <v>1</v>
      </c>
      <c r="J51" s="1"/>
    </row>
    <row r="52" spans="1:10" s="97" customFormat="1" ht="21.75" customHeight="1">
      <c r="A52" s="223">
        <v>39</v>
      </c>
      <c r="B52" s="96" t="s">
        <v>106</v>
      </c>
      <c r="C52" s="304" t="s">
        <v>98</v>
      </c>
      <c r="D52" s="324" t="s">
        <v>237</v>
      </c>
      <c r="E52" s="313">
        <f>'Moors League'!D47</f>
        <v>40.18</v>
      </c>
      <c r="F52" s="58"/>
      <c r="G52" s="220"/>
      <c r="H52" s="243"/>
      <c r="I52" s="226">
        <f>'Moors League'!E47</f>
        <v>2</v>
      </c>
      <c r="J52" s="1"/>
    </row>
    <row r="53" spans="1:10" s="97" customFormat="1" ht="21.75" customHeight="1">
      <c r="A53" s="223">
        <v>40</v>
      </c>
      <c r="B53" s="96" t="s">
        <v>108</v>
      </c>
      <c r="C53" s="304" t="s">
        <v>98</v>
      </c>
      <c r="D53" s="324" t="s">
        <v>249</v>
      </c>
      <c r="E53" s="313">
        <f>'Moors League'!D48</f>
        <v>31.96</v>
      </c>
      <c r="F53" s="331"/>
      <c r="G53" s="220"/>
      <c r="H53" s="243"/>
      <c r="I53" s="226">
        <f>'Moors League'!E48</f>
        <v>3</v>
      </c>
      <c r="J53" s="1"/>
    </row>
    <row r="54" spans="1:10" s="97" customFormat="1" ht="21.75" customHeight="1">
      <c r="A54" s="223">
        <v>41</v>
      </c>
      <c r="B54" s="96" t="s">
        <v>94</v>
      </c>
      <c r="C54" s="304" t="s">
        <v>114</v>
      </c>
      <c r="D54" s="324" t="s">
        <v>252</v>
      </c>
      <c r="E54" s="320"/>
      <c r="F54" s="324" t="s">
        <v>245</v>
      </c>
      <c r="G54" s="252"/>
      <c r="H54" s="246"/>
      <c r="I54" s="230"/>
      <c r="J54" s="1"/>
    </row>
    <row r="55" spans="1:10" s="97" customFormat="1" ht="21.75" customHeight="1">
      <c r="A55" s="223"/>
      <c r="B55" s="96"/>
      <c r="C55" s="304"/>
      <c r="D55" s="324" t="s">
        <v>239</v>
      </c>
      <c r="E55" s="320"/>
      <c r="F55" s="324" t="s">
        <v>229</v>
      </c>
      <c r="G55" s="252"/>
      <c r="H55" s="310">
        <f>'Moors League'!D49</f>
        <v>59.85</v>
      </c>
      <c r="I55" s="226">
        <f>'Moors League'!E49</f>
        <v>3</v>
      </c>
      <c r="J55" s="1"/>
    </row>
    <row r="56" spans="1:10" s="97" customFormat="1" ht="21.75" customHeight="1">
      <c r="A56" s="223">
        <v>42</v>
      </c>
      <c r="B56" s="96" t="s">
        <v>96</v>
      </c>
      <c r="C56" s="304" t="s">
        <v>114</v>
      </c>
      <c r="D56" s="324" t="s">
        <v>248</v>
      </c>
      <c r="E56" s="320"/>
      <c r="F56" s="324" t="s">
        <v>254</v>
      </c>
      <c r="G56" s="252"/>
      <c r="H56" s="246"/>
      <c r="I56" s="230"/>
      <c r="J56" s="1"/>
    </row>
    <row r="57" spans="1:10" s="97" customFormat="1" ht="21.75" customHeight="1">
      <c r="A57" s="223"/>
      <c r="B57" s="96"/>
      <c r="C57" s="304"/>
      <c r="D57" s="324" t="s">
        <v>240</v>
      </c>
      <c r="E57" s="320"/>
      <c r="F57" s="324" t="s">
        <v>230</v>
      </c>
      <c r="G57" s="252"/>
      <c r="H57" s="310">
        <f>'Moors League'!D50</f>
        <v>48.75</v>
      </c>
      <c r="I57" s="226">
        <f>'Moors League'!E50</f>
        <v>4</v>
      </c>
      <c r="J57" s="1"/>
    </row>
    <row r="58" spans="1:11" s="97" customFormat="1" ht="21.75" customHeight="1">
      <c r="A58" s="223">
        <v>43</v>
      </c>
      <c r="B58" s="96" t="s">
        <v>97</v>
      </c>
      <c r="C58" s="304" t="s">
        <v>109</v>
      </c>
      <c r="D58" s="325" t="s">
        <v>247</v>
      </c>
      <c r="E58" s="320" t="s">
        <v>110</v>
      </c>
      <c r="F58" s="325" t="s">
        <v>261</v>
      </c>
      <c r="G58" s="252" t="s">
        <v>111</v>
      </c>
      <c r="H58" s="332"/>
      <c r="I58" s="333"/>
      <c r="J58" s="333"/>
      <c r="K58" s="334"/>
    </row>
    <row r="59" spans="1:10" s="97" customFormat="1" ht="21.75" customHeight="1">
      <c r="A59" s="223"/>
      <c r="B59" s="96"/>
      <c r="C59" s="304"/>
      <c r="D59" s="325" t="s">
        <v>244</v>
      </c>
      <c r="E59" s="320" t="s">
        <v>112</v>
      </c>
      <c r="F59" s="328" t="s">
        <v>241</v>
      </c>
      <c r="G59" s="252" t="s">
        <v>113</v>
      </c>
      <c r="H59" s="310" t="str">
        <f>'Moors League'!D51</f>
        <v>1.19.25</v>
      </c>
      <c r="I59" s="226">
        <f>'Moors League'!E51</f>
        <v>2</v>
      </c>
      <c r="J59" s="1"/>
    </row>
    <row r="60" spans="1:10" s="97" customFormat="1" ht="21.75" customHeight="1">
      <c r="A60" s="223">
        <v>44</v>
      </c>
      <c r="B60" s="96" t="s">
        <v>99</v>
      </c>
      <c r="C60" s="304" t="s">
        <v>109</v>
      </c>
      <c r="D60" s="325" t="s">
        <v>297</v>
      </c>
      <c r="E60" s="320" t="s">
        <v>110</v>
      </c>
      <c r="F60" s="325" t="s">
        <v>256</v>
      </c>
      <c r="G60" s="252" t="s">
        <v>111</v>
      </c>
      <c r="H60" s="349" t="s">
        <v>390</v>
      </c>
      <c r="I60" s="230"/>
      <c r="J60" s="1"/>
    </row>
    <row r="61" spans="1:10" s="97" customFormat="1" ht="21.75" customHeight="1">
      <c r="A61" s="223"/>
      <c r="B61" s="96"/>
      <c r="C61" s="304"/>
      <c r="D61" s="325" t="s">
        <v>232</v>
      </c>
      <c r="E61" s="320" t="s">
        <v>112</v>
      </c>
      <c r="F61" s="325" t="s">
        <v>242</v>
      </c>
      <c r="G61" s="252" t="s">
        <v>113</v>
      </c>
      <c r="H61" s="310" t="str">
        <f>'Moors League'!D52</f>
        <v>DSQ</v>
      </c>
      <c r="I61" s="226">
        <f>'Moors League'!E52</f>
        <v>0</v>
      </c>
      <c r="J61" s="1"/>
    </row>
    <row r="62" spans="1:10" s="97" customFormat="1" ht="21.75" customHeight="1">
      <c r="A62" s="223">
        <v>45</v>
      </c>
      <c r="B62" s="96" t="s">
        <v>106</v>
      </c>
      <c r="C62" s="304" t="s">
        <v>127</v>
      </c>
      <c r="D62" s="324" t="s">
        <v>237</v>
      </c>
      <c r="E62" s="313">
        <f>'Moors League'!D53</f>
        <v>36.05</v>
      </c>
      <c r="F62" s="58"/>
      <c r="G62" s="335"/>
      <c r="H62" s="336"/>
      <c r="I62" s="226">
        <f>'Moors League'!E53</f>
        <v>2</v>
      </c>
      <c r="J62" s="1"/>
    </row>
    <row r="63" spans="1:10" s="97" customFormat="1" ht="21.75" customHeight="1">
      <c r="A63" s="223">
        <v>46</v>
      </c>
      <c r="B63" s="96" t="s">
        <v>108</v>
      </c>
      <c r="C63" s="304" t="s">
        <v>127</v>
      </c>
      <c r="D63" s="324" t="s">
        <v>234</v>
      </c>
      <c r="E63" s="313">
        <f>'Moors League'!D54</f>
        <v>27.56</v>
      </c>
      <c r="F63" s="58"/>
      <c r="G63" s="335"/>
      <c r="H63" s="336"/>
      <c r="I63" s="226">
        <f>'Moors League'!E54</f>
        <v>4</v>
      </c>
      <c r="J63" s="1"/>
    </row>
    <row r="64" spans="1:10" s="97" customFormat="1" ht="21.75" customHeight="1">
      <c r="A64" s="223">
        <v>47</v>
      </c>
      <c r="B64" s="96" t="s">
        <v>103</v>
      </c>
      <c r="C64" s="304" t="s">
        <v>128</v>
      </c>
      <c r="D64" s="324" t="s">
        <v>244</v>
      </c>
      <c r="E64" s="313">
        <f>'Moors League'!D55</f>
        <v>19.02</v>
      </c>
      <c r="F64" s="58"/>
      <c r="G64" s="220"/>
      <c r="H64" s="243"/>
      <c r="I64" s="226">
        <f>'Moors League'!E55</f>
        <v>4</v>
      </c>
      <c r="J64" s="1"/>
    </row>
    <row r="65" spans="1:10" s="97" customFormat="1" ht="21.75" customHeight="1">
      <c r="A65" s="223">
        <v>48</v>
      </c>
      <c r="B65" s="96" t="s">
        <v>105</v>
      </c>
      <c r="C65" s="304" t="s">
        <v>128</v>
      </c>
      <c r="D65" s="324" t="s">
        <v>243</v>
      </c>
      <c r="E65" s="313">
        <f>'Moors League'!D56</f>
        <v>24.15</v>
      </c>
      <c r="F65" s="58"/>
      <c r="G65" s="220"/>
      <c r="H65" s="243"/>
      <c r="I65" s="226">
        <f>'Moors League'!E56</f>
        <v>2</v>
      </c>
      <c r="J65" s="1"/>
    </row>
    <row r="66" spans="1:10" s="97" customFormat="1" ht="21.75" customHeight="1">
      <c r="A66" s="223">
        <v>49</v>
      </c>
      <c r="B66" s="96" t="s">
        <v>100</v>
      </c>
      <c r="C66" s="304" t="s">
        <v>129</v>
      </c>
      <c r="D66" s="324" t="s">
        <v>233</v>
      </c>
      <c r="E66" s="313">
        <f>'Moors League'!D57</f>
        <v>37.47</v>
      </c>
      <c r="F66" s="58"/>
      <c r="G66" s="220"/>
      <c r="H66" s="243"/>
      <c r="I66" s="226">
        <f>'Moors League'!E57</f>
        <v>3</v>
      </c>
      <c r="J66" s="1"/>
    </row>
    <row r="67" spans="1:10" s="97" customFormat="1" ht="21.75" customHeight="1">
      <c r="A67" s="223">
        <v>50</v>
      </c>
      <c r="B67" s="96" t="s">
        <v>102</v>
      </c>
      <c r="C67" s="304" t="s">
        <v>129</v>
      </c>
      <c r="D67" s="324" t="s">
        <v>238</v>
      </c>
      <c r="E67" s="313">
        <f>'Moors League'!D58</f>
        <v>34.02</v>
      </c>
      <c r="F67" s="58"/>
      <c r="G67" s="220"/>
      <c r="H67" s="243"/>
      <c r="I67" s="226">
        <f>'Moors League'!E58</f>
        <v>2</v>
      </c>
      <c r="J67" s="1"/>
    </row>
    <row r="68" spans="1:10" s="97" customFormat="1" ht="21.75" customHeight="1">
      <c r="A68" s="223">
        <v>51</v>
      </c>
      <c r="B68" s="96" t="s">
        <v>97</v>
      </c>
      <c r="C68" s="304" t="s">
        <v>115</v>
      </c>
      <c r="D68" s="324" t="s">
        <v>247</v>
      </c>
      <c r="E68" s="313">
        <f>'Moors League'!D59</f>
        <v>49.61</v>
      </c>
      <c r="F68" s="58"/>
      <c r="G68" s="220"/>
      <c r="H68" s="243"/>
      <c r="I68" s="226">
        <f>'Moors League'!E59</f>
        <v>1</v>
      </c>
      <c r="J68" s="1"/>
    </row>
    <row r="69" spans="1:10" s="97" customFormat="1" ht="21.75" customHeight="1">
      <c r="A69" s="223">
        <v>52</v>
      </c>
      <c r="B69" s="96" t="s">
        <v>99</v>
      </c>
      <c r="C69" s="304" t="s">
        <v>115</v>
      </c>
      <c r="D69" s="324" t="s">
        <v>232</v>
      </c>
      <c r="E69" s="313">
        <f>'Moors League'!D60</f>
        <v>46.8</v>
      </c>
      <c r="F69" s="58"/>
      <c r="G69" s="220"/>
      <c r="H69" s="243"/>
      <c r="I69" s="226">
        <f>'Moors League'!E60</f>
        <v>2</v>
      </c>
      <c r="J69" s="1"/>
    </row>
    <row r="70" spans="1:10" s="97" customFormat="1" ht="21.75" customHeight="1">
      <c r="A70" s="223">
        <v>53</v>
      </c>
      <c r="B70" s="96" t="s">
        <v>94</v>
      </c>
      <c r="C70" s="304" t="s">
        <v>119</v>
      </c>
      <c r="D70" s="324" t="s">
        <v>229</v>
      </c>
      <c r="E70" s="313">
        <f>'Moors League'!D61</f>
        <v>31.22</v>
      </c>
      <c r="F70" s="58"/>
      <c r="G70" s="220"/>
      <c r="H70" s="243"/>
      <c r="I70" s="226">
        <f>'Moors League'!E61</f>
        <v>3</v>
      </c>
      <c r="J70" s="1"/>
    </row>
    <row r="71" spans="1:10" s="97" customFormat="1" ht="21.75" customHeight="1">
      <c r="A71" s="223">
        <v>54</v>
      </c>
      <c r="B71" s="96" t="s">
        <v>96</v>
      </c>
      <c r="C71" s="304" t="s">
        <v>119</v>
      </c>
      <c r="D71" s="324" t="s">
        <v>254</v>
      </c>
      <c r="E71" s="313">
        <f>'Moors League'!D62</f>
        <v>26.81</v>
      </c>
      <c r="F71" s="58"/>
      <c r="G71" s="220"/>
      <c r="H71" s="243"/>
      <c r="I71" s="226">
        <f>'Moors League'!E62</f>
        <v>2</v>
      </c>
      <c r="J71" s="1"/>
    </row>
    <row r="72" spans="1:10" s="97" customFormat="1" ht="21.75" customHeight="1">
      <c r="A72" s="223">
        <v>55</v>
      </c>
      <c r="B72" s="96" t="s">
        <v>106</v>
      </c>
      <c r="C72" s="304" t="s">
        <v>114</v>
      </c>
      <c r="D72" s="328" t="s">
        <v>255</v>
      </c>
      <c r="E72" s="320"/>
      <c r="F72" s="328" t="s">
        <v>257</v>
      </c>
      <c r="G72" s="252"/>
      <c r="H72" s="337"/>
      <c r="I72" s="338"/>
      <c r="J72" s="338"/>
    </row>
    <row r="73" spans="1:10" s="97" customFormat="1" ht="21.75" customHeight="1">
      <c r="A73" s="223"/>
      <c r="B73" s="96"/>
      <c r="C73" s="304"/>
      <c r="D73" s="324" t="s">
        <v>247</v>
      </c>
      <c r="E73" s="320"/>
      <c r="F73" s="324" t="s">
        <v>237</v>
      </c>
      <c r="G73" s="252"/>
      <c r="H73" s="310" t="str">
        <f>'Moors League'!D63</f>
        <v>1.10.06</v>
      </c>
      <c r="I73" s="226">
        <f>'Moors League'!E63</f>
        <v>2</v>
      </c>
      <c r="J73" s="1"/>
    </row>
    <row r="74" spans="1:10" s="97" customFormat="1" ht="21.75" customHeight="1">
      <c r="A74" s="223">
        <v>56</v>
      </c>
      <c r="B74" s="354" t="s">
        <v>108</v>
      </c>
      <c r="C74" s="355" t="s">
        <v>114</v>
      </c>
      <c r="D74" s="356" t="s">
        <v>238</v>
      </c>
      <c r="E74" s="357"/>
      <c r="F74" s="358" t="s">
        <v>258</v>
      </c>
      <c r="G74" s="359"/>
      <c r="H74" s="360" t="s">
        <v>397</v>
      </c>
      <c r="I74" s="361"/>
      <c r="J74" s="1"/>
    </row>
    <row r="75" spans="1:10" s="97" customFormat="1" ht="21.75" customHeight="1">
      <c r="A75" s="223"/>
      <c r="B75" s="354"/>
      <c r="C75" s="355"/>
      <c r="D75" s="356" t="s">
        <v>249</v>
      </c>
      <c r="E75" s="357"/>
      <c r="F75" s="356" t="s">
        <v>234</v>
      </c>
      <c r="G75" s="359"/>
      <c r="H75" s="362">
        <f>'Moors League'!D64</f>
        <v>53.11</v>
      </c>
      <c r="I75" s="363">
        <f>'Moors League'!E64</f>
        <v>4</v>
      </c>
      <c r="J75" s="1"/>
    </row>
    <row r="76" spans="1:10" s="97" customFormat="1" ht="21.75" customHeight="1">
      <c r="A76" s="223">
        <v>57</v>
      </c>
      <c r="B76" s="96" t="s">
        <v>120</v>
      </c>
      <c r="C76" s="304" t="s">
        <v>109</v>
      </c>
      <c r="D76" s="325" t="s">
        <v>250</v>
      </c>
      <c r="E76" s="320" t="s">
        <v>110</v>
      </c>
      <c r="F76" s="325" t="s">
        <v>262</v>
      </c>
      <c r="G76" s="252" t="s">
        <v>111</v>
      </c>
      <c r="H76" s="246"/>
      <c r="I76" s="230"/>
      <c r="J76" s="1"/>
    </row>
    <row r="77" spans="1:10" s="97" customFormat="1" ht="21.75" customHeight="1">
      <c r="A77" s="223"/>
      <c r="B77" s="96"/>
      <c r="C77" s="304"/>
      <c r="D77" s="325" t="s">
        <v>244</v>
      </c>
      <c r="E77" s="320" t="s">
        <v>112</v>
      </c>
      <c r="F77" s="325" t="s">
        <v>259</v>
      </c>
      <c r="G77" s="252" t="s">
        <v>113</v>
      </c>
      <c r="H77" s="310" t="str">
        <f>'Moors League'!D65</f>
        <v>1.24.08</v>
      </c>
      <c r="I77" s="226">
        <f>'Moors League'!E65</f>
        <v>4</v>
      </c>
      <c r="J77" s="1"/>
    </row>
    <row r="78" spans="1:10" s="97" customFormat="1" ht="21.75" customHeight="1">
      <c r="A78" s="223">
        <v>58</v>
      </c>
      <c r="B78" s="96" t="s">
        <v>121</v>
      </c>
      <c r="C78" s="304" t="s">
        <v>109</v>
      </c>
      <c r="D78" s="325" t="s">
        <v>236</v>
      </c>
      <c r="E78" s="320" t="s">
        <v>110</v>
      </c>
      <c r="F78" s="328" t="s">
        <v>260</v>
      </c>
      <c r="G78" s="252" t="s">
        <v>111</v>
      </c>
      <c r="H78" s="246"/>
      <c r="I78" s="230"/>
      <c r="J78" s="1"/>
    </row>
    <row r="79" spans="1:10" s="97" customFormat="1" ht="21.75" customHeight="1">
      <c r="A79" s="223"/>
      <c r="B79" s="96"/>
      <c r="C79" s="304"/>
      <c r="D79" s="325" t="s">
        <v>243</v>
      </c>
      <c r="E79" s="320" t="s">
        <v>112</v>
      </c>
      <c r="F79" s="328" t="s">
        <v>251</v>
      </c>
      <c r="G79" s="252" t="s">
        <v>113</v>
      </c>
      <c r="H79" s="310" t="str">
        <f>'Moors League'!D66</f>
        <v>1.38.10</v>
      </c>
      <c r="I79" s="226">
        <f>'Moors League'!E66</f>
        <v>1</v>
      </c>
      <c r="J79" s="1"/>
    </row>
    <row r="80" spans="1:10" s="97" customFormat="1" ht="21.75" customHeight="1">
      <c r="A80" s="223">
        <v>59</v>
      </c>
      <c r="B80" s="96" t="s">
        <v>130</v>
      </c>
      <c r="C80" s="304" t="s">
        <v>131</v>
      </c>
      <c r="D80" s="324" t="s">
        <v>233</v>
      </c>
      <c r="E80" s="320"/>
      <c r="F80" s="324" t="s">
        <v>137</v>
      </c>
      <c r="G80" s="252"/>
      <c r="H80" s="243"/>
      <c r="I80" s="222"/>
      <c r="J80" s="1"/>
    </row>
    <row r="81" spans="1:10" s="97" customFormat="1" ht="21.75" customHeight="1">
      <c r="A81" s="223"/>
      <c r="B81" s="96"/>
      <c r="C81" s="304"/>
      <c r="D81" s="324" t="s">
        <v>237</v>
      </c>
      <c r="E81" s="320"/>
      <c r="F81" s="324" t="s">
        <v>245</v>
      </c>
      <c r="G81" s="252"/>
      <c r="H81" s="310" t="str">
        <f>'Moors League'!D67</f>
        <v>1.03.02</v>
      </c>
      <c r="I81" s="226">
        <f>'Moors League'!E67</f>
        <v>1</v>
      </c>
      <c r="J81" s="1"/>
    </row>
    <row r="82" spans="1:10" s="97" customFormat="1" ht="21.75" customHeight="1">
      <c r="A82" s="223">
        <v>60</v>
      </c>
      <c r="B82" s="96" t="s">
        <v>123</v>
      </c>
      <c r="C82" s="304" t="s">
        <v>131</v>
      </c>
      <c r="D82" s="324" t="s">
        <v>249</v>
      </c>
      <c r="E82" s="320"/>
      <c r="F82" s="328" t="s">
        <v>253</v>
      </c>
      <c r="G82" s="252"/>
      <c r="H82" s="339"/>
      <c r="I82" s="222"/>
      <c r="J82" s="1"/>
    </row>
    <row r="83" spans="1:10" s="97" customFormat="1" ht="21.75" customHeight="1">
      <c r="A83" s="223"/>
      <c r="B83" s="96"/>
      <c r="C83" s="304"/>
      <c r="D83" s="324" t="s">
        <v>246</v>
      </c>
      <c r="E83" s="320"/>
      <c r="F83" s="324" t="s">
        <v>234</v>
      </c>
      <c r="G83" s="252"/>
      <c r="H83" s="310">
        <f>'Moors League'!D68</f>
        <v>53.3</v>
      </c>
      <c r="I83" s="226">
        <f>'Moors League'!E68</f>
        <v>3</v>
      </c>
      <c r="J83" s="1"/>
    </row>
    <row r="84" spans="1:10" s="97" customFormat="1" ht="21.75" customHeight="1">
      <c r="A84" s="223">
        <v>61</v>
      </c>
      <c r="B84" s="96" t="s">
        <v>132</v>
      </c>
      <c r="C84" s="304" t="s">
        <v>133</v>
      </c>
      <c r="D84" s="324" t="s">
        <v>235</v>
      </c>
      <c r="E84" s="320"/>
      <c r="F84" s="324" t="s">
        <v>236</v>
      </c>
      <c r="G84" s="252"/>
      <c r="H84" s="243"/>
      <c r="I84" s="222"/>
      <c r="J84" s="1"/>
    </row>
    <row r="85" spans="1:10" s="97" customFormat="1" ht="21.75" customHeight="1">
      <c r="A85" s="223"/>
      <c r="B85" s="96"/>
      <c r="C85" s="304"/>
      <c r="D85" s="324" t="s">
        <v>247</v>
      </c>
      <c r="E85" s="320"/>
      <c r="F85" s="324" t="s">
        <v>232</v>
      </c>
      <c r="G85" s="252"/>
      <c r="H85" s="243"/>
      <c r="I85" s="222"/>
      <c r="J85" s="1"/>
    </row>
    <row r="86" spans="1:10" s="97" customFormat="1" ht="21.75" customHeight="1">
      <c r="A86" s="223"/>
      <c r="B86" s="96"/>
      <c r="C86" s="304"/>
      <c r="D86" s="324" t="s">
        <v>237</v>
      </c>
      <c r="E86" s="320"/>
      <c r="F86" s="324" t="s">
        <v>234</v>
      </c>
      <c r="G86" s="252"/>
      <c r="H86" s="243"/>
      <c r="I86" s="222"/>
      <c r="J86" s="1"/>
    </row>
    <row r="87" spans="1:10" s="97" customFormat="1" ht="21.75" customHeight="1">
      <c r="A87" s="223" t="s">
        <v>134</v>
      </c>
      <c r="B87" s="96"/>
      <c r="C87" s="304"/>
      <c r="D87" s="324" t="s">
        <v>245</v>
      </c>
      <c r="E87" s="320"/>
      <c r="F87" s="324" t="s">
        <v>246</v>
      </c>
      <c r="G87" s="252"/>
      <c r="H87" s="243"/>
      <c r="I87" s="222"/>
      <c r="J87" s="1"/>
    </row>
    <row r="88" spans="1:10" s="97" customFormat="1" ht="21.75" customHeight="1" thickBot="1">
      <c r="A88" s="223"/>
      <c r="B88" s="96"/>
      <c r="C88" s="304"/>
      <c r="D88" s="324" t="s">
        <v>229</v>
      </c>
      <c r="E88" s="320"/>
      <c r="F88" s="324" t="s">
        <v>230</v>
      </c>
      <c r="G88" s="254"/>
      <c r="H88" s="321" t="str">
        <f>'Moors League'!D69</f>
        <v>2.33.05</v>
      </c>
      <c r="I88" s="292">
        <f>'Moors League'!E69</f>
        <v>2</v>
      </c>
      <c r="J88" s="1"/>
    </row>
    <row r="89" spans="1:10" ht="24.75" customHeight="1" thickBot="1">
      <c r="A89" s="221"/>
      <c r="B89" s="1"/>
      <c r="C89" s="1"/>
      <c r="D89" s="1"/>
      <c r="E89" s="257"/>
      <c r="F89" s="220"/>
      <c r="G89" s="322" t="s">
        <v>88</v>
      </c>
      <c r="H89" s="323"/>
      <c r="I89" s="258">
        <f>SUM(I4:I88)</f>
        <v>151</v>
      </c>
      <c r="J89" s="1"/>
    </row>
    <row r="90" spans="1:10" ht="12.75">
      <c r="A90" s="221"/>
      <c r="B90" s="1"/>
      <c r="C90" s="1"/>
      <c r="D90" s="1"/>
      <c r="E90" s="218"/>
      <c r="F90" s="1"/>
      <c r="G90" s="218"/>
      <c r="H90" s="257"/>
      <c r="I90" s="220"/>
      <c r="J90" s="1"/>
    </row>
    <row r="91" spans="1:10" ht="12.75">
      <c r="A91" s="221"/>
      <c r="B91" s="1"/>
      <c r="C91" s="1"/>
      <c r="D91" s="1"/>
      <c r="E91" s="218"/>
      <c r="F91" s="1"/>
      <c r="G91" s="218"/>
      <c r="H91" s="257"/>
      <c r="I91" s="220"/>
      <c r="J91" s="1"/>
    </row>
    <row r="92" spans="1:10" ht="12.75">
      <c r="A92" s="221"/>
      <c r="B92" s="1"/>
      <c r="C92" s="1"/>
      <c r="D92" s="1"/>
      <c r="E92" s="218"/>
      <c r="F92" s="1"/>
      <c r="G92" s="218"/>
      <c r="H92" s="257"/>
      <c r="I92" s="220"/>
      <c r="J92" s="1"/>
    </row>
    <row r="93" spans="1:10" ht="12.75">
      <c r="A93" s="221"/>
      <c r="B93" s="1"/>
      <c r="C93" s="1"/>
      <c r="D93" s="1"/>
      <c r="E93" s="218"/>
      <c r="F93" s="1"/>
      <c r="G93" s="218"/>
      <c r="H93" s="257"/>
      <c r="I93" s="220"/>
      <c r="J93" s="1"/>
    </row>
    <row r="94" spans="1:10" ht="12.75">
      <c r="A94" s="221"/>
      <c r="B94" s="1"/>
      <c r="C94" s="1"/>
      <c r="D94" s="1"/>
      <c r="E94" s="218"/>
      <c r="F94" s="1"/>
      <c r="G94" s="218"/>
      <c r="H94" s="257"/>
      <c r="I94" s="220"/>
      <c r="J94" s="1"/>
    </row>
    <row r="95" spans="1:10" ht="12.75">
      <c r="A95" s="221"/>
      <c r="B95" s="1"/>
      <c r="C95" s="1"/>
      <c r="D95" s="1"/>
      <c r="E95" s="218"/>
      <c r="F95" s="1"/>
      <c r="G95" s="218"/>
      <c r="H95" s="257"/>
      <c r="I95" s="220"/>
      <c r="J95" s="1"/>
    </row>
    <row r="96" spans="1:10" ht="12.75">
      <c r="A96" s="221"/>
      <c r="B96" s="1"/>
      <c r="C96" s="1"/>
      <c r="D96" s="1"/>
      <c r="E96" s="218"/>
      <c r="F96" s="1"/>
      <c r="G96" s="218"/>
      <c r="H96" s="257"/>
      <c r="I96" s="220"/>
      <c r="J96" s="1"/>
    </row>
    <row r="97" spans="1:10" ht="12.75">
      <c r="A97" s="221"/>
      <c r="B97" s="1"/>
      <c r="C97" s="1"/>
      <c r="D97" s="1"/>
      <c r="E97" s="218"/>
      <c r="F97" s="1"/>
      <c r="G97" s="218"/>
      <c r="H97" s="257"/>
      <c r="I97" s="220"/>
      <c r="J97" s="1"/>
    </row>
    <row r="98" spans="1:10" ht="12.75">
      <c r="A98" s="221"/>
      <c r="B98" s="1"/>
      <c r="C98" s="1"/>
      <c r="D98" s="1"/>
      <c r="E98" s="218"/>
      <c r="F98" s="1"/>
      <c r="G98" s="218"/>
      <c r="H98" s="257"/>
      <c r="I98" s="220"/>
      <c r="J98" s="1"/>
    </row>
    <row r="99" spans="1:10" ht="12.75">
      <c r="A99" s="221"/>
      <c r="B99" s="1"/>
      <c r="C99" s="1"/>
      <c r="D99" s="1"/>
      <c r="E99" s="218"/>
      <c r="F99" s="1"/>
      <c r="G99" s="218"/>
      <c r="H99" s="257"/>
      <c r="I99" s="220"/>
      <c r="J99" s="1"/>
    </row>
    <row r="100" spans="1:10" ht="12.75">
      <c r="A100" s="221"/>
      <c r="B100" s="1"/>
      <c r="C100" s="1"/>
      <c r="D100" s="1"/>
      <c r="E100" s="218"/>
      <c r="F100" s="1"/>
      <c r="G100" s="218"/>
      <c r="H100" s="257"/>
      <c r="I100" s="220"/>
      <c r="J100" s="1"/>
    </row>
    <row r="101" spans="1:10" ht="12.75">
      <c r="A101" s="221"/>
      <c r="B101" s="1"/>
      <c r="C101" s="1"/>
      <c r="D101" s="1"/>
      <c r="E101" s="218"/>
      <c r="F101" s="1"/>
      <c r="G101" s="218"/>
      <c r="H101" s="257"/>
      <c r="I101" s="220"/>
      <c r="J101" s="1"/>
    </row>
    <row r="102" spans="1:10" ht="12.75">
      <c r="A102" s="221"/>
      <c r="B102" s="1"/>
      <c r="C102" s="1"/>
      <c r="D102" s="1"/>
      <c r="E102" s="218"/>
      <c r="F102" s="1"/>
      <c r="G102" s="218"/>
      <c r="H102" s="257"/>
      <c r="I102" s="220"/>
      <c r="J102" s="1"/>
    </row>
    <row r="103" spans="1:10" ht="12.75">
      <c r="A103" s="221"/>
      <c r="B103" s="1"/>
      <c r="C103" s="1"/>
      <c r="D103" s="1"/>
      <c r="E103" s="218"/>
      <c r="F103" s="1"/>
      <c r="G103" s="218"/>
      <c r="H103" s="257"/>
      <c r="I103" s="220"/>
      <c r="J103" s="1"/>
    </row>
    <row r="104" spans="1:10" ht="12.75">
      <c r="A104" s="221"/>
      <c r="B104" s="1"/>
      <c r="C104" s="1"/>
      <c r="D104" s="1"/>
      <c r="E104" s="218"/>
      <c r="F104" s="1"/>
      <c r="G104" s="218"/>
      <c r="H104" s="257"/>
      <c r="I104" s="220"/>
      <c r="J104" s="1"/>
    </row>
    <row r="105" spans="1:10" ht="12.75">
      <c r="A105" s="221"/>
      <c r="B105" s="1"/>
      <c r="C105" s="1"/>
      <c r="D105" s="1"/>
      <c r="E105" s="218"/>
      <c r="F105" s="1"/>
      <c r="G105" s="218"/>
      <c r="H105" s="257"/>
      <c r="I105" s="220"/>
      <c r="J105" s="1"/>
    </row>
    <row r="106" spans="1:10" ht="12.75">
      <c r="A106" s="221"/>
      <c r="B106" s="1"/>
      <c r="C106" s="1"/>
      <c r="D106" s="1"/>
      <c r="E106" s="218"/>
      <c r="F106" s="1"/>
      <c r="G106" s="218"/>
      <c r="H106" s="257"/>
      <c r="I106" s="220"/>
      <c r="J106" s="1"/>
    </row>
    <row r="107" spans="1:10" ht="12.75">
      <c r="A107" s="221"/>
      <c r="B107" s="1"/>
      <c r="C107" s="1"/>
      <c r="D107" s="1"/>
      <c r="E107" s="218"/>
      <c r="F107" s="1"/>
      <c r="G107" s="218"/>
      <c r="H107" s="257"/>
      <c r="I107" s="220"/>
      <c r="J107" s="1"/>
    </row>
    <row r="108" spans="1:10" ht="12.75">
      <c r="A108" s="221"/>
      <c r="B108" s="1"/>
      <c r="C108" s="1"/>
      <c r="D108" s="1"/>
      <c r="E108" s="218"/>
      <c r="F108" s="1"/>
      <c r="G108" s="218"/>
      <c r="H108" s="257"/>
      <c r="I108" s="220"/>
      <c r="J108" s="1"/>
    </row>
    <row r="109" spans="1:10" ht="12.75">
      <c r="A109" s="221"/>
      <c r="B109" s="1"/>
      <c r="C109" s="1"/>
      <c r="D109" s="1"/>
      <c r="E109" s="218"/>
      <c r="F109" s="1"/>
      <c r="G109" s="218"/>
      <c r="H109" s="257"/>
      <c r="I109" s="220"/>
      <c r="J109" s="1"/>
    </row>
    <row r="110" spans="1:10" ht="12.75">
      <c r="A110" s="221"/>
      <c r="B110" s="1"/>
      <c r="C110" s="1"/>
      <c r="D110" s="1"/>
      <c r="E110" s="218"/>
      <c r="F110" s="1"/>
      <c r="G110" s="218"/>
      <c r="H110" s="257"/>
      <c r="I110" s="220"/>
      <c r="J110" s="1"/>
    </row>
    <row r="111" spans="1:10" ht="12.75">
      <c r="A111" s="221"/>
      <c r="B111" s="1"/>
      <c r="C111" s="1"/>
      <c r="D111" s="1"/>
      <c r="E111" s="218"/>
      <c r="F111" s="1"/>
      <c r="G111" s="218"/>
      <c r="H111" s="257"/>
      <c r="I111" s="220"/>
      <c r="J111" s="1"/>
    </row>
    <row r="112" spans="1:10" ht="12.75">
      <c r="A112" s="221"/>
      <c r="B112" s="1"/>
      <c r="C112" s="1"/>
      <c r="D112" s="1"/>
      <c r="E112" s="218"/>
      <c r="F112" s="1"/>
      <c r="G112" s="218"/>
      <c r="H112" s="257"/>
      <c r="I112" s="220"/>
      <c r="J112" s="1"/>
    </row>
    <row r="113" spans="1:10" ht="12.75">
      <c r="A113" s="221"/>
      <c r="B113" s="1"/>
      <c r="C113" s="1"/>
      <c r="D113" s="1"/>
      <c r="E113" s="218"/>
      <c r="F113" s="1"/>
      <c r="G113" s="218"/>
      <c r="H113" s="257"/>
      <c r="I113" s="220"/>
      <c r="J113" s="1"/>
    </row>
    <row r="114" spans="1:10" ht="12.75">
      <c r="A114" s="221"/>
      <c r="B114" s="1"/>
      <c r="C114" s="1"/>
      <c r="D114" s="1"/>
      <c r="E114" s="218"/>
      <c r="F114" s="1"/>
      <c r="G114" s="218"/>
      <c r="H114" s="257"/>
      <c r="I114" s="220"/>
      <c r="J114" s="1"/>
    </row>
    <row r="115" spans="1:10" ht="12.75">
      <c r="A115" s="221"/>
      <c r="B115" s="1"/>
      <c r="C115" s="1"/>
      <c r="D115" s="1"/>
      <c r="E115" s="218"/>
      <c r="F115" s="1"/>
      <c r="G115" s="218"/>
      <c r="H115" s="257"/>
      <c r="I115" s="220"/>
      <c r="J115" s="1"/>
    </row>
    <row r="116" spans="1:10" ht="12.75">
      <c r="A116" s="221"/>
      <c r="B116" s="1"/>
      <c r="C116" s="1"/>
      <c r="D116" s="1"/>
      <c r="E116" s="218"/>
      <c r="F116" s="1"/>
      <c r="G116" s="218"/>
      <c r="H116" s="257"/>
      <c r="I116" s="220"/>
      <c r="J116" s="1"/>
    </row>
    <row r="117" spans="1:10" ht="12.75">
      <c r="A117" s="221"/>
      <c r="B117" s="1"/>
      <c r="C117" s="1"/>
      <c r="D117" s="1"/>
      <c r="E117" s="218"/>
      <c r="F117" s="1"/>
      <c r="G117" s="218"/>
      <c r="H117" s="257"/>
      <c r="I117" s="220"/>
      <c r="J117" s="1"/>
    </row>
    <row r="118" spans="1:10" ht="12.75">
      <c r="A118" s="221"/>
      <c r="B118" s="1"/>
      <c r="C118" s="1"/>
      <c r="D118" s="1"/>
      <c r="E118" s="218"/>
      <c r="F118" s="1"/>
      <c r="G118" s="218"/>
      <c r="H118" s="257"/>
      <c r="I118" s="220"/>
      <c r="J118" s="1"/>
    </row>
    <row r="119" spans="1:10" ht="12.75">
      <c r="A119" s="221"/>
      <c r="B119" s="1"/>
      <c r="C119" s="1"/>
      <c r="D119" s="1"/>
      <c r="E119" s="218"/>
      <c r="F119" s="1"/>
      <c r="G119" s="218"/>
      <c r="H119" s="257"/>
      <c r="I119" s="220"/>
      <c r="J119" s="1"/>
    </row>
    <row r="120" spans="1:10" ht="12.75">
      <c r="A120" s="221"/>
      <c r="B120" s="1"/>
      <c r="C120" s="1"/>
      <c r="D120" s="1"/>
      <c r="E120" s="218"/>
      <c r="F120" s="1"/>
      <c r="G120" s="218"/>
      <c r="H120" s="257"/>
      <c r="I120" s="220"/>
      <c r="J120" s="1"/>
    </row>
    <row r="121" spans="1:10" ht="12.75">
      <c r="A121" s="221"/>
      <c r="B121" s="1"/>
      <c r="C121" s="1"/>
      <c r="D121" s="1"/>
      <c r="E121" s="218"/>
      <c r="F121" s="1"/>
      <c r="G121" s="218"/>
      <c r="H121" s="257"/>
      <c r="I121" s="220"/>
      <c r="J121" s="1"/>
    </row>
    <row r="122" spans="1:10" ht="12.75">
      <c r="A122" s="221"/>
      <c r="B122" s="1"/>
      <c r="C122" s="1"/>
      <c r="D122" s="1"/>
      <c r="E122" s="218"/>
      <c r="F122" s="1"/>
      <c r="G122" s="218"/>
      <c r="H122" s="257"/>
      <c r="I122" s="220"/>
      <c r="J122" s="1"/>
    </row>
    <row r="123" spans="1:10" ht="12.75">
      <c r="A123" s="221"/>
      <c r="B123" s="1"/>
      <c r="C123" s="1"/>
      <c r="D123" s="1"/>
      <c r="E123" s="218"/>
      <c r="F123" s="1"/>
      <c r="G123" s="218"/>
      <c r="H123" s="257"/>
      <c r="I123" s="220"/>
      <c r="J123" s="1"/>
    </row>
    <row r="124" spans="1:10" ht="12.75">
      <c r="A124" s="221"/>
      <c r="B124" s="1"/>
      <c r="C124" s="1"/>
      <c r="D124" s="1"/>
      <c r="E124" s="218"/>
      <c r="F124" s="1"/>
      <c r="G124" s="218"/>
      <c r="H124" s="257"/>
      <c r="I124" s="220"/>
      <c r="J124" s="1"/>
    </row>
    <row r="125" spans="1:10" ht="12.75">
      <c r="A125" s="221"/>
      <c r="B125" s="1"/>
      <c r="C125" s="1"/>
      <c r="D125" s="1"/>
      <c r="E125" s="218"/>
      <c r="F125" s="1"/>
      <c r="G125" s="218"/>
      <c r="H125" s="257"/>
      <c r="I125" s="220"/>
      <c r="J125" s="1"/>
    </row>
    <row r="126" spans="1:10" ht="12.75">
      <c r="A126" s="221"/>
      <c r="B126" s="1"/>
      <c r="C126" s="1"/>
      <c r="D126" s="1"/>
      <c r="E126" s="218"/>
      <c r="F126" s="1"/>
      <c r="G126" s="218"/>
      <c r="H126" s="257"/>
      <c r="I126" s="220"/>
      <c r="J126" s="1"/>
    </row>
    <row r="127" spans="1:10" ht="12.75">
      <c r="A127" s="221"/>
      <c r="B127" s="1"/>
      <c r="C127" s="1"/>
      <c r="D127" s="1"/>
      <c r="E127" s="218"/>
      <c r="F127" s="1"/>
      <c r="G127" s="218"/>
      <c r="H127" s="257"/>
      <c r="I127" s="220"/>
      <c r="J127" s="1"/>
    </row>
    <row r="128" spans="1:10" ht="12.75">
      <c r="A128" s="221"/>
      <c r="B128" s="1"/>
      <c r="C128" s="1"/>
      <c r="D128" s="1"/>
      <c r="E128" s="218"/>
      <c r="F128" s="1"/>
      <c r="G128" s="218"/>
      <c r="H128" s="257"/>
      <c r="I128" s="220"/>
      <c r="J128" s="1"/>
    </row>
    <row r="129" spans="1:10" ht="12.75">
      <c r="A129" s="221"/>
      <c r="B129" s="1"/>
      <c r="C129" s="1"/>
      <c r="D129" s="1"/>
      <c r="E129" s="218"/>
      <c r="F129" s="1"/>
      <c r="G129" s="218"/>
      <c r="H129" s="257"/>
      <c r="I129" s="220"/>
      <c r="J129" s="1"/>
    </row>
    <row r="130" spans="1:10" ht="12.75">
      <c r="A130" s="221"/>
      <c r="B130" s="1"/>
      <c r="C130" s="1"/>
      <c r="D130" s="1"/>
      <c r="E130" s="218"/>
      <c r="F130" s="1"/>
      <c r="G130" s="218"/>
      <c r="H130" s="257"/>
      <c r="I130" s="220"/>
      <c r="J130" s="1"/>
    </row>
    <row r="131" spans="1:10" ht="12.75">
      <c r="A131" s="221"/>
      <c r="B131" s="1"/>
      <c r="C131" s="1"/>
      <c r="D131" s="1"/>
      <c r="E131" s="218"/>
      <c r="F131" s="1"/>
      <c r="G131" s="218"/>
      <c r="H131" s="257"/>
      <c r="I131" s="220"/>
      <c r="J131" s="1"/>
    </row>
    <row r="132" spans="1:10" ht="12.75">
      <c r="A132" s="221"/>
      <c r="B132" s="1"/>
      <c r="C132" s="1"/>
      <c r="D132" s="1"/>
      <c r="E132" s="218"/>
      <c r="F132" s="1"/>
      <c r="G132" s="218"/>
      <c r="H132" s="257"/>
      <c r="I132" s="220"/>
      <c r="J132" s="1"/>
    </row>
    <row r="133" spans="1:10" ht="12.75">
      <c r="A133" s="221"/>
      <c r="B133" s="1"/>
      <c r="C133" s="1"/>
      <c r="D133" s="1"/>
      <c r="E133" s="218"/>
      <c r="F133" s="1"/>
      <c r="G133" s="218"/>
      <c r="H133" s="257"/>
      <c r="I133" s="220"/>
      <c r="J133" s="1"/>
    </row>
    <row r="134" spans="1:10" ht="12.75">
      <c r="A134" s="221"/>
      <c r="B134" s="1"/>
      <c r="C134" s="1"/>
      <c r="D134" s="1"/>
      <c r="E134" s="218"/>
      <c r="F134" s="1"/>
      <c r="G134" s="218"/>
      <c r="H134" s="257"/>
      <c r="I134" s="220"/>
      <c r="J134" s="1"/>
    </row>
    <row r="135" spans="1:10" ht="12.75">
      <c r="A135" s="221"/>
      <c r="B135" s="1"/>
      <c r="C135" s="1"/>
      <c r="D135" s="1"/>
      <c r="E135" s="218"/>
      <c r="F135" s="1"/>
      <c r="G135" s="218"/>
      <c r="H135" s="257"/>
      <c r="I135" s="220"/>
      <c r="J135" s="1"/>
    </row>
    <row r="136" spans="1:10" ht="12.75">
      <c r="A136" s="221"/>
      <c r="B136" s="1"/>
      <c r="C136" s="1"/>
      <c r="D136" s="1"/>
      <c r="E136" s="218"/>
      <c r="F136" s="1"/>
      <c r="G136" s="218"/>
      <c r="H136" s="257"/>
      <c r="I136" s="220"/>
      <c r="J136" s="1"/>
    </row>
    <row r="137" spans="1:10" ht="12.75">
      <c r="A137" s="221"/>
      <c r="B137" s="1"/>
      <c r="C137" s="1"/>
      <c r="D137" s="1"/>
      <c r="E137" s="218"/>
      <c r="F137" s="1"/>
      <c r="G137" s="218"/>
      <c r="H137" s="257"/>
      <c r="I137" s="220"/>
      <c r="J137" s="1"/>
    </row>
  </sheetData>
  <sheetProtection selectLockedCells="1" selectUnlockedCells="1"/>
  <protectedRanges>
    <protectedRange sqref="D20" name="Range1"/>
    <protectedRange sqref="F14:F20" name="Range1_1"/>
  </protectedRanges>
  <mergeCells count="2">
    <mergeCell ref="A1:D1"/>
    <mergeCell ref="A2:B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3">
      <selection activeCell="F24" sqref="F24"/>
    </sheetView>
  </sheetViews>
  <sheetFormatPr defaultColWidth="9.140625" defaultRowHeight="12.75"/>
  <cols>
    <col min="1" max="1" width="3.7109375" style="221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18" customWidth="1"/>
    <col min="6" max="6" width="21.00390625" style="1" customWidth="1"/>
    <col min="7" max="7" width="10.140625" style="218" customWidth="1"/>
    <col min="8" max="8" width="8.421875" style="219" customWidth="1"/>
    <col min="9" max="9" width="9.140625" style="220" customWidth="1"/>
    <col min="10" max="10" width="9.140625" style="1" customWidth="1"/>
    <col min="11" max="11" width="13.00390625" style="1" customWidth="1"/>
    <col min="12" max="16384" width="9.140625" style="1" customWidth="1"/>
  </cols>
  <sheetData>
    <row r="1" spans="1:9" s="214" customFormat="1" ht="29.25" customHeight="1">
      <c r="A1" s="394" t="s">
        <v>92</v>
      </c>
      <c r="B1" s="394"/>
      <c r="C1" s="394"/>
      <c r="D1" s="394"/>
      <c r="E1" s="293"/>
      <c r="F1" s="214" t="str">
        <f>'Moors League'!V86</f>
        <v>Stokesley</v>
      </c>
      <c r="G1" s="293"/>
      <c r="H1" s="216"/>
      <c r="I1" s="217"/>
    </row>
    <row r="2" spans="1:9" s="214" customFormat="1" ht="18">
      <c r="A2" s="395" t="s">
        <v>1</v>
      </c>
      <c r="B2" s="395"/>
      <c r="C2" s="213" t="str">
        <f>'Moors League'!C3</f>
        <v>Redcar Leisure Centre (Host Saltburn)</v>
      </c>
      <c r="D2" s="213"/>
      <c r="E2" s="214" t="s">
        <v>93</v>
      </c>
      <c r="F2" s="215" t="str">
        <f>'Moors League'!L3</f>
        <v>14th May 2016</v>
      </c>
      <c r="H2" s="216"/>
      <c r="I2" s="217"/>
    </row>
    <row r="3" ht="12">
      <c r="I3" s="222" t="s">
        <v>16</v>
      </c>
    </row>
    <row r="4" spans="1:9" ht="21.75" customHeight="1">
      <c r="A4" s="223">
        <v>1</v>
      </c>
      <c r="B4" s="96" t="s">
        <v>94</v>
      </c>
      <c r="C4" s="96" t="s">
        <v>95</v>
      </c>
      <c r="D4" s="294" t="s">
        <v>202</v>
      </c>
      <c r="E4" s="224">
        <f>'Moors League'!H9</f>
        <v>34.03</v>
      </c>
      <c r="F4" s="4"/>
      <c r="G4" s="225"/>
      <c r="I4" s="226">
        <f>'Moors League'!I9</f>
        <v>4</v>
      </c>
    </row>
    <row r="5" spans="1:9" ht="21.75" customHeight="1">
      <c r="A5" s="223">
        <v>2</v>
      </c>
      <c r="B5" s="96" t="s">
        <v>96</v>
      </c>
      <c r="C5" s="96" t="s">
        <v>95</v>
      </c>
      <c r="D5" s="294" t="s">
        <v>203</v>
      </c>
      <c r="E5" s="224">
        <f>'Moors League'!H10</f>
        <v>30.5</v>
      </c>
      <c r="F5" s="279"/>
      <c r="I5" s="226">
        <f>'Moors League'!I10</f>
        <v>3</v>
      </c>
    </row>
    <row r="6" spans="1:9" ht="21.75" customHeight="1">
      <c r="A6" s="223">
        <v>3</v>
      </c>
      <c r="B6" s="96" t="s">
        <v>97</v>
      </c>
      <c r="C6" s="96" t="s">
        <v>98</v>
      </c>
      <c r="D6" s="294" t="s">
        <v>204</v>
      </c>
      <c r="E6" s="224">
        <f>'Moors League'!H11</f>
        <v>36.47</v>
      </c>
      <c r="F6" s="280"/>
      <c r="G6" s="281"/>
      <c r="I6" s="226">
        <f>'Moors League'!I11</f>
        <v>4</v>
      </c>
    </row>
    <row r="7" spans="1:9" ht="21.75" customHeight="1">
      <c r="A7" s="223">
        <v>4</v>
      </c>
      <c r="B7" s="96" t="s">
        <v>99</v>
      </c>
      <c r="C7" s="96" t="s">
        <v>98</v>
      </c>
      <c r="D7" s="294" t="s">
        <v>195</v>
      </c>
      <c r="E7" s="224">
        <f>'Moors League'!H12</f>
        <v>35.43</v>
      </c>
      <c r="F7" s="280"/>
      <c r="G7" s="281"/>
      <c r="I7" s="226">
        <f>'Moors League'!I12</f>
        <v>4</v>
      </c>
    </row>
    <row r="8" spans="1:9" ht="21.75" customHeight="1">
      <c r="A8" s="223">
        <v>5</v>
      </c>
      <c r="B8" s="96" t="s">
        <v>100</v>
      </c>
      <c r="C8" s="96" t="s">
        <v>101</v>
      </c>
      <c r="D8" s="294" t="s">
        <v>205</v>
      </c>
      <c r="E8" s="224">
        <f>'Moors League'!H13</f>
        <v>40</v>
      </c>
      <c r="F8" s="58"/>
      <c r="I8" s="226">
        <f>'Moors League'!I13</f>
        <v>3</v>
      </c>
    </row>
    <row r="9" spans="1:9" ht="21.75" customHeight="1">
      <c r="A9" s="223">
        <v>6</v>
      </c>
      <c r="B9" s="96" t="s">
        <v>102</v>
      </c>
      <c r="C9" s="96" t="s">
        <v>101</v>
      </c>
      <c r="D9" s="364" t="s">
        <v>203</v>
      </c>
      <c r="E9" s="224">
        <f>'Moors League'!H14</f>
        <v>35.81</v>
      </c>
      <c r="I9" s="226">
        <f>'Moors League'!I14</f>
        <v>4</v>
      </c>
    </row>
    <row r="10" spans="1:9" ht="21.75" customHeight="1">
      <c r="A10" s="223">
        <v>7</v>
      </c>
      <c r="B10" s="96" t="s">
        <v>103</v>
      </c>
      <c r="C10" s="96" t="s">
        <v>104</v>
      </c>
      <c r="D10" s="294" t="s">
        <v>206</v>
      </c>
      <c r="E10" s="224">
        <f>'Moors League'!H15</f>
        <v>17.09</v>
      </c>
      <c r="F10" s="282"/>
      <c r="I10" s="226">
        <f>'Moors League'!I15</f>
        <v>2</v>
      </c>
    </row>
    <row r="11" spans="1:9" ht="21.75" customHeight="1">
      <c r="A11" s="223">
        <v>8</v>
      </c>
      <c r="B11" s="96" t="s">
        <v>105</v>
      </c>
      <c r="C11" s="96" t="s">
        <v>104</v>
      </c>
      <c r="D11" s="294" t="s">
        <v>207</v>
      </c>
      <c r="E11" s="224">
        <f>'Moors League'!H16</f>
        <v>17.33</v>
      </c>
      <c r="I11" s="226">
        <f>'Moors League'!I16</f>
        <v>3</v>
      </c>
    </row>
    <row r="12" spans="1:9" ht="21.75" customHeight="1">
      <c r="A12" s="223">
        <v>9</v>
      </c>
      <c r="B12" s="96" t="s">
        <v>106</v>
      </c>
      <c r="C12" s="96" t="s">
        <v>107</v>
      </c>
      <c r="D12" s="294" t="s">
        <v>202</v>
      </c>
      <c r="E12" s="224">
        <f>'Moors League'!H17</f>
        <v>34.18</v>
      </c>
      <c r="F12" s="283"/>
      <c r="I12" s="226">
        <f>'Moors League'!I17</f>
        <v>4</v>
      </c>
    </row>
    <row r="13" spans="1:9" ht="21.75" customHeight="1">
      <c r="A13" s="223">
        <v>10</v>
      </c>
      <c r="B13" s="96" t="s">
        <v>108</v>
      </c>
      <c r="C13" s="96" t="s">
        <v>107</v>
      </c>
      <c r="D13" s="294" t="s">
        <v>208</v>
      </c>
      <c r="E13" s="255">
        <f>'Moors League'!H18</f>
        <v>37.04</v>
      </c>
      <c r="I13" s="226">
        <f>'Moors League'!I18</f>
        <v>2</v>
      </c>
    </row>
    <row r="14" spans="1:9" ht="21.75" customHeight="1">
      <c r="A14" s="223">
        <v>11</v>
      </c>
      <c r="B14" s="96" t="s">
        <v>94</v>
      </c>
      <c r="C14" s="96" t="s">
        <v>109</v>
      </c>
      <c r="D14" s="325" t="s">
        <v>209</v>
      </c>
      <c r="E14" s="228" t="s">
        <v>110</v>
      </c>
      <c r="F14" s="326" t="s">
        <v>222</v>
      </c>
      <c r="G14" s="228" t="s">
        <v>111</v>
      </c>
      <c r="H14" s="396"/>
      <c r="I14" s="396"/>
    </row>
    <row r="15" spans="1:9" ht="21.75" customHeight="1">
      <c r="A15" s="223"/>
      <c r="B15" s="96"/>
      <c r="C15" s="96"/>
      <c r="D15" s="325" t="s">
        <v>210</v>
      </c>
      <c r="E15" s="228" t="s">
        <v>112</v>
      </c>
      <c r="F15" s="326" t="s">
        <v>205</v>
      </c>
      <c r="G15" s="228" t="s">
        <v>113</v>
      </c>
      <c r="H15" s="224" t="str">
        <f>'Moors League'!H19</f>
        <v>1.04.73</v>
      </c>
      <c r="I15" s="226">
        <f>'Moors League'!I19</f>
        <v>4</v>
      </c>
    </row>
    <row r="16" spans="1:9" ht="21.75" customHeight="1">
      <c r="A16" s="223">
        <v>12</v>
      </c>
      <c r="B16" s="96" t="s">
        <v>96</v>
      </c>
      <c r="C16" s="96" t="s">
        <v>109</v>
      </c>
      <c r="D16" s="325" t="s">
        <v>203</v>
      </c>
      <c r="E16" s="228" t="s">
        <v>110</v>
      </c>
      <c r="F16" s="367" t="s">
        <v>215</v>
      </c>
      <c r="G16" s="228" t="s">
        <v>111</v>
      </c>
      <c r="H16" s="232"/>
      <c r="I16" s="230"/>
    </row>
    <row r="17" spans="1:9" ht="21.75" customHeight="1">
      <c r="A17" s="223"/>
      <c r="B17" s="96"/>
      <c r="C17" s="96"/>
      <c r="D17" s="325" t="s">
        <v>211</v>
      </c>
      <c r="E17" s="228" t="s">
        <v>112</v>
      </c>
      <c r="F17" s="367" t="s">
        <v>227</v>
      </c>
      <c r="G17" s="228" t="s">
        <v>113</v>
      </c>
      <c r="H17" s="224">
        <f>'Moors League'!H20</f>
        <v>58.1</v>
      </c>
      <c r="I17" s="226">
        <f>'Moors League'!I20</f>
        <v>2</v>
      </c>
    </row>
    <row r="18" spans="1:9" ht="21.75" customHeight="1">
      <c r="A18" s="223">
        <v>13</v>
      </c>
      <c r="B18" s="96" t="s">
        <v>97</v>
      </c>
      <c r="C18" s="96" t="s">
        <v>114</v>
      </c>
      <c r="D18" s="294" t="s">
        <v>204</v>
      </c>
      <c r="E18" s="228"/>
      <c r="F18" s="368" t="s">
        <v>223</v>
      </c>
      <c r="G18" s="234"/>
      <c r="H18" s="298"/>
      <c r="I18" s="230"/>
    </row>
    <row r="19" spans="1:9" ht="21.75" customHeight="1">
      <c r="A19" s="223"/>
      <c r="B19" s="96"/>
      <c r="C19" s="96"/>
      <c r="D19" s="294" t="s">
        <v>212</v>
      </c>
      <c r="E19" s="234"/>
      <c r="F19" s="368" t="s">
        <v>214</v>
      </c>
      <c r="G19" s="234"/>
      <c r="H19" s="224" t="str">
        <f>'Moors League'!H21</f>
        <v>1.02.26</v>
      </c>
      <c r="I19" s="226">
        <f>'Moors League'!I21</f>
        <v>3</v>
      </c>
    </row>
    <row r="20" spans="1:9" ht="21.75" customHeight="1">
      <c r="A20" s="223">
        <v>14</v>
      </c>
      <c r="B20" s="96" t="s">
        <v>99</v>
      </c>
      <c r="C20" s="96" t="s">
        <v>114</v>
      </c>
      <c r="D20" s="294" t="s">
        <v>195</v>
      </c>
      <c r="E20" s="228"/>
      <c r="F20" s="368" t="s">
        <v>224</v>
      </c>
      <c r="G20" s="234"/>
      <c r="H20" s="232"/>
      <c r="I20" s="230"/>
    </row>
    <row r="21" spans="1:9" ht="21.75" customHeight="1">
      <c r="A21" s="223"/>
      <c r="B21" s="96"/>
      <c r="C21" s="96"/>
      <c r="D21" s="364" t="s">
        <v>398</v>
      </c>
      <c r="E21" s="228"/>
      <c r="F21" s="368" t="s">
        <v>226</v>
      </c>
      <c r="G21" s="234"/>
      <c r="H21" s="224" t="str">
        <f>'Moors League'!H22</f>
        <v>1.09.80</v>
      </c>
      <c r="I21" s="226">
        <f>'Moors League'!I22</f>
        <v>2</v>
      </c>
    </row>
    <row r="22" spans="1:9" ht="21.75" customHeight="1">
      <c r="A22" s="223">
        <v>15</v>
      </c>
      <c r="B22" s="96" t="s">
        <v>106</v>
      </c>
      <c r="C22" s="96" t="s">
        <v>115</v>
      </c>
      <c r="D22" s="294" t="s">
        <v>213</v>
      </c>
      <c r="E22" s="284">
        <f>'Moors League'!H23</f>
        <v>42.39</v>
      </c>
      <c r="F22" s="369"/>
      <c r="I22" s="226">
        <f>'Moors League'!I23</f>
        <v>3</v>
      </c>
    </row>
    <row r="23" spans="1:9" ht="21.75" customHeight="1">
      <c r="A23" s="223">
        <v>16</v>
      </c>
      <c r="B23" s="96" t="s">
        <v>108</v>
      </c>
      <c r="C23" s="96" t="s">
        <v>115</v>
      </c>
      <c r="D23" s="294" t="s">
        <v>195</v>
      </c>
      <c r="E23" s="224">
        <f>'Moors League'!H24</f>
        <v>37.12</v>
      </c>
      <c r="F23" s="369"/>
      <c r="I23" s="226">
        <f>'Moors League'!I24</f>
        <v>3</v>
      </c>
    </row>
    <row r="24" spans="1:9" ht="21.75" customHeight="1">
      <c r="A24" s="223">
        <v>17</v>
      </c>
      <c r="B24" s="96" t="s">
        <v>103</v>
      </c>
      <c r="C24" s="96" t="s">
        <v>116</v>
      </c>
      <c r="D24" s="294" t="s">
        <v>206</v>
      </c>
      <c r="E24" s="224">
        <f>'Moors League'!H25</f>
        <v>22.47</v>
      </c>
      <c r="F24" s="369"/>
      <c r="I24" s="226">
        <f>'Moors League'!I25</f>
        <v>2</v>
      </c>
    </row>
    <row r="25" spans="1:9" ht="21.75" customHeight="1">
      <c r="A25" s="223">
        <v>18</v>
      </c>
      <c r="B25" s="96" t="s">
        <v>105</v>
      </c>
      <c r="C25" s="96" t="s">
        <v>116</v>
      </c>
      <c r="D25" s="294" t="s">
        <v>207</v>
      </c>
      <c r="E25" s="224">
        <f>'Moors League'!H26</f>
        <v>21.62</v>
      </c>
      <c r="F25" s="369"/>
      <c r="I25" s="226">
        <f>'Moors League'!I26</f>
        <v>2</v>
      </c>
    </row>
    <row r="26" spans="1:9" ht="21.75" customHeight="1">
      <c r="A26" s="223">
        <v>19</v>
      </c>
      <c r="B26" s="96" t="s">
        <v>100</v>
      </c>
      <c r="C26" s="96" t="s">
        <v>118</v>
      </c>
      <c r="D26" s="294" t="s">
        <v>210</v>
      </c>
      <c r="E26" s="224">
        <f>'Moors League'!H27</f>
        <v>32.31</v>
      </c>
      <c r="F26" s="369"/>
      <c r="I26" s="226">
        <f>'Moors League'!I27</f>
        <v>4</v>
      </c>
    </row>
    <row r="27" spans="1:9" ht="21.75" customHeight="1">
      <c r="A27" s="223">
        <v>20</v>
      </c>
      <c r="B27" s="96" t="s">
        <v>102</v>
      </c>
      <c r="C27" s="96" t="s">
        <v>118</v>
      </c>
      <c r="D27" s="294" t="s">
        <v>203</v>
      </c>
      <c r="E27" s="224">
        <f>'Moors League'!H28</f>
        <v>29.71</v>
      </c>
      <c r="F27" s="369"/>
      <c r="I27" s="226">
        <f>'Moors League'!I28</f>
        <v>4</v>
      </c>
    </row>
    <row r="28" spans="1:9" ht="21.75" customHeight="1">
      <c r="A28" s="223">
        <v>21</v>
      </c>
      <c r="B28" s="96" t="s">
        <v>97</v>
      </c>
      <c r="C28" s="96" t="s">
        <v>119</v>
      </c>
      <c r="D28" s="294" t="s">
        <v>214</v>
      </c>
      <c r="E28" s="224">
        <f>'Moors League'!H29</f>
        <v>33.13</v>
      </c>
      <c r="F28" s="369"/>
      <c r="I28" s="226">
        <f>'Moors League'!I29</f>
        <v>4</v>
      </c>
    </row>
    <row r="29" spans="1:9" ht="21.75" customHeight="1">
      <c r="A29" s="223">
        <v>22</v>
      </c>
      <c r="B29" s="96" t="s">
        <v>99</v>
      </c>
      <c r="C29" s="96" t="s">
        <v>119</v>
      </c>
      <c r="D29" s="294" t="s">
        <v>195</v>
      </c>
      <c r="E29" s="224">
        <f>'Moors League'!H30</f>
        <v>32.87</v>
      </c>
      <c r="F29" s="369"/>
      <c r="I29" s="226">
        <f>'Moors League'!I30</f>
        <v>4</v>
      </c>
    </row>
    <row r="30" spans="1:9" ht="21.75" customHeight="1">
      <c r="A30" s="223">
        <v>23</v>
      </c>
      <c r="B30" s="96" t="s">
        <v>94</v>
      </c>
      <c r="C30" s="96" t="s">
        <v>115</v>
      </c>
      <c r="D30" s="294" t="s">
        <v>205</v>
      </c>
      <c r="E30" s="224">
        <f>'Moors League'!H31</f>
        <v>40.06</v>
      </c>
      <c r="F30" s="369"/>
      <c r="I30" s="226">
        <f>'Moors League'!I31</f>
        <v>3</v>
      </c>
    </row>
    <row r="31" spans="1:9" ht="21.75" customHeight="1">
      <c r="A31" s="223">
        <v>24</v>
      </c>
      <c r="B31" s="96" t="s">
        <v>96</v>
      </c>
      <c r="C31" s="96" t="s">
        <v>115</v>
      </c>
      <c r="D31" s="294" t="s">
        <v>215</v>
      </c>
      <c r="E31" s="224">
        <f>'Moors League'!H32</f>
        <v>34.13</v>
      </c>
      <c r="F31" s="369"/>
      <c r="I31" s="226">
        <f>'Moors League'!I32</f>
        <v>3</v>
      </c>
    </row>
    <row r="32" spans="1:9" ht="21.75" customHeight="1">
      <c r="A32" s="223">
        <v>25</v>
      </c>
      <c r="B32" s="96" t="s">
        <v>106</v>
      </c>
      <c r="C32" s="96" t="s">
        <v>109</v>
      </c>
      <c r="D32" s="325" t="s">
        <v>214</v>
      </c>
      <c r="E32" s="228" t="s">
        <v>110</v>
      </c>
      <c r="F32" s="325" t="s">
        <v>204</v>
      </c>
      <c r="G32" s="228" t="s">
        <v>111</v>
      </c>
      <c r="H32" s="236" t="s">
        <v>390</v>
      </c>
      <c r="I32" s="230"/>
    </row>
    <row r="33" spans="1:9" ht="21.75" customHeight="1">
      <c r="A33" s="223"/>
      <c r="B33" s="96"/>
      <c r="C33" s="96"/>
      <c r="D33" s="325" t="s">
        <v>202</v>
      </c>
      <c r="E33" s="228" t="s">
        <v>112</v>
      </c>
      <c r="F33" s="325" t="s">
        <v>213</v>
      </c>
      <c r="G33" s="228" t="s">
        <v>113</v>
      </c>
      <c r="H33" s="237" t="str">
        <f>'Moors League'!H33</f>
        <v>DSQ</v>
      </c>
      <c r="I33" s="226">
        <f>'Moors League'!I33</f>
        <v>0</v>
      </c>
    </row>
    <row r="34" spans="1:9" ht="21.75" customHeight="1">
      <c r="A34" s="223">
        <v>26</v>
      </c>
      <c r="B34" s="96" t="s">
        <v>108</v>
      </c>
      <c r="C34" s="96" t="s">
        <v>109</v>
      </c>
      <c r="D34" s="325" t="s">
        <v>208</v>
      </c>
      <c r="E34" s="228" t="s">
        <v>110</v>
      </c>
      <c r="F34" s="325" t="s">
        <v>195</v>
      </c>
      <c r="G34" s="228" t="s">
        <v>111</v>
      </c>
      <c r="H34" s="232"/>
      <c r="I34" s="230"/>
    </row>
    <row r="35" spans="1:9" ht="21.75" customHeight="1">
      <c r="A35" s="223"/>
      <c r="B35" s="96"/>
      <c r="C35" s="96"/>
      <c r="D35" s="325" t="s">
        <v>216</v>
      </c>
      <c r="E35" s="228" t="s">
        <v>112</v>
      </c>
      <c r="F35" s="325" t="s">
        <v>227</v>
      </c>
      <c r="G35" s="228" t="s">
        <v>113</v>
      </c>
      <c r="H35" s="237" t="str">
        <f>'Moors League'!H34</f>
        <v>1.19.83</v>
      </c>
      <c r="I35" s="226">
        <f>'Moors League'!I34</f>
        <v>1</v>
      </c>
    </row>
    <row r="36" spans="1:9" ht="21.75" customHeight="1">
      <c r="A36" s="223">
        <v>27</v>
      </c>
      <c r="B36" s="96" t="s">
        <v>120</v>
      </c>
      <c r="C36" s="96" t="s">
        <v>114</v>
      </c>
      <c r="D36" s="294" t="s">
        <v>217</v>
      </c>
      <c r="E36" s="228"/>
      <c r="F36" s="370" t="s">
        <v>221</v>
      </c>
      <c r="G36" s="228"/>
      <c r="H36" s="285"/>
      <c r="I36" s="230"/>
    </row>
    <row r="37" spans="1:12" ht="21.75" customHeight="1">
      <c r="A37" s="223"/>
      <c r="B37" s="96"/>
      <c r="C37" s="96"/>
      <c r="D37" s="294" t="s">
        <v>218</v>
      </c>
      <c r="E37" s="228"/>
      <c r="F37" s="370" t="s">
        <v>206</v>
      </c>
      <c r="G37" s="228"/>
      <c r="H37" s="237" t="str">
        <f>'Moors League'!H35</f>
        <v>1.15.32</v>
      </c>
      <c r="I37" s="226">
        <f>'Moors League'!I35</f>
        <v>3</v>
      </c>
      <c r="J37" s="286"/>
      <c r="K37" s="286"/>
      <c r="L37" s="286"/>
    </row>
    <row r="38" spans="1:12" ht="21.75" customHeight="1">
      <c r="A38" s="223">
        <v>28</v>
      </c>
      <c r="B38" s="96" t="s">
        <v>121</v>
      </c>
      <c r="C38" s="96" t="s">
        <v>114</v>
      </c>
      <c r="D38" s="294" t="s">
        <v>219</v>
      </c>
      <c r="E38" s="228"/>
      <c r="F38" s="294" t="s">
        <v>225</v>
      </c>
      <c r="G38" s="234"/>
      <c r="H38" s="102"/>
      <c r="I38" s="230"/>
      <c r="J38" s="286"/>
      <c r="K38" s="286"/>
      <c r="L38" s="286"/>
    </row>
    <row r="39" spans="1:12" ht="21.75" customHeight="1">
      <c r="A39" s="223"/>
      <c r="B39" s="96"/>
      <c r="C39" s="96"/>
      <c r="D39" s="294" t="s">
        <v>220</v>
      </c>
      <c r="E39" s="228"/>
      <c r="F39" s="294" t="s">
        <v>207</v>
      </c>
      <c r="G39" s="228"/>
      <c r="H39" s="237" t="str">
        <f>'Moors League'!H36</f>
        <v>1.16.80</v>
      </c>
      <c r="I39" s="226">
        <f>'Moors League'!I36</f>
        <v>4</v>
      </c>
      <c r="J39" s="286"/>
      <c r="K39" s="286"/>
      <c r="L39" s="286"/>
    </row>
    <row r="40" spans="1:12" ht="21.75" customHeight="1">
      <c r="A40" s="223">
        <v>29</v>
      </c>
      <c r="B40" s="96" t="s">
        <v>100</v>
      </c>
      <c r="C40" s="96" t="s">
        <v>122</v>
      </c>
      <c r="D40" s="325" t="s">
        <v>209</v>
      </c>
      <c r="E40" s="228" t="s">
        <v>110</v>
      </c>
      <c r="F40" s="325" t="s">
        <v>222</v>
      </c>
      <c r="G40" s="228" t="s">
        <v>111</v>
      </c>
      <c r="H40" s="232"/>
      <c r="I40" s="230"/>
      <c r="J40" s="286"/>
      <c r="K40" s="286"/>
      <c r="L40" s="286"/>
    </row>
    <row r="41" spans="1:12" ht="21.75" customHeight="1">
      <c r="A41" s="223"/>
      <c r="B41" s="96"/>
      <c r="C41" s="96"/>
      <c r="D41" s="325" t="s">
        <v>210</v>
      </c>
      <c r="E41" s="228" t="s">
        <v>112</v>
      </c>
      <c r="F41" s="325" t="s">
        <v>205</v>
      </c>
      <c r="G41" s="228" t="s">
        <v>113</v>
      </c>
      <c r="H41" s="237" t="str">
        <f>'Moors League'!H37</f>
        <v>1.05.68</v>
      </c>
      <c r="I41" s="226">
        <f>'Moors League'!I37</f>
        <v>4</v>
      </c>
      <c r="J41" s="286"/>
      <c r="K41" s="286"/>
      <c r="L41" s="286"/>
    </row>
    <row r="42" spans="1:12" ht="21.75" customHeight="1">
      <c r="A42" s="223">
        <v>30</v>
      </c>
      <c r="B42" s="96" t="s">
        <v>123</v>
      </c>
      <c r="C42" s="96" t="s">
        <v>122</v>
      </c>
      <c r="D42" s="325" t="s">
        <v>208</v>
      </c>
      <c r="E42" s="228" t="s">
        <v>110</v>
      </c>
      <c r="F42" s="365" t="s">
        <v>195</v>
      </c>
      <c r="G42" s="228" t="s">
        <v>111</v>
      </c>
      <c r="H42" s="298"/>
      <c r="I42" s="230"/>
      <c r="J42" s="286"/>
      <c r="K42" s="286"/>
      <c r="L42" s="286"/>
    </row>
    <row r="43" spans="1:9" ht="21.75" customHeight="1">
      <c r="A43" s="223"/>
      <c r="B43" s="96"/>
      <c r="C43" s="96"/>
      <c r="D43" s="325" t="s">
        <v>203</v>
      </c>
      <c r="E43" s="228" t="s">
        <v>112</v>
      </c>
      <c r="F43" s="325" t="s">
        <v>227</v>
      </c>
      <c r="G43" s="228" t="s">
        <v>113</v>
      </c>
      <c r="H43" s="237" t="str">
        <f>'Moors League'!H38</f>
        <v>1.02.86</v>
      </c>
      <c r="I43" s="226">
        <f>'Moors League'!I38</f>
        <v>2</v>
      </c>
    </row>
    <row r="44" spans="1:9" ht="21.75" customHeight="1">
      <c r="A44" s="223">
        <v>31</v>
      </c>
      <c r="B44" s="96" t="s">
        <v>94</v>
      </c>
      <c r="C44" s="96" t="s">
        <v>98</v>
      </c>
      <c r="D44" s="294" t="s">
        <v>210</v>
      </c>
      <c r="E44" s="284">
        <f>'Moors League'!H39</f>
        <v>32.68</v>
      </c>
      <c r="F44" s="369"/>
      <c r="G44" s="220"/>
      <c r="H44" s="243"/>
      <c r="I44" s="226">
        <f>'Moors League'!I39</f>
        <v>4</v>
      </c>
    </row>
    <row r="45" spans="1:9" ht="21.75" customHeight="1">
      <c r="A45" s="223">
        <v>32</v>
      </c>
      <c r="B45" s="96" t="s">
        <v>96</v>
      </c>
      <c r="C45" s="96" t="s">
        <v>98</v>
      </c>
      <c r="D45" s="294" t="s">
        <v>215</v>
      </c>
      <c r="E45" s="224">
        <f>'Moors League'!H40</f>
        <v>30.06</v>
      </c>
      <c r="F45" s="369"/>
      <c r="G45" s="220"/>
      <c r="H45" s="243"/>
      <c r="I45" s="226">
        <f>'Moors League'!I40</f>
        <v>2</v>
      </c>
    </row>
    <row r="46" spans="1:9" ht="21.75" customHeight="1">
      <c r="A46" s="223">
        <v>33</v>
      </c>
      <c r="B46" s="96" t="s">
        <v>97</v>
      </c>
      <c r="C46" s="96" t="s">
        <v>124</v>
      </c>
      <c r="D46" s="294" t="s">
        <v>214</v>
      </c>
      <c r="E46" s="224">
        <f>'Moors League'!H41</f>
        <v>39.79</v>
      </c>
      <c r="F46" s="369"/>
      <c r="G46" s="220"/>
      <c r="H46" s="243"/>
      <c r="I46" s="226">
        <f>'Moors League'!I41</f>
        <v>3</v>
      </c>
    </row>
    <row r="47" spans="1:9" ht="21.75" customHeight="1">
      <c r="A47" s="223">
        <v>34</v>
      </c>
      <c r="B47" s="96" t="s">
        <v>99</v>
      </c>
      <c r="C47" s="96" t="s">
        <v>124</v>
      </c>
      <c r="D47" s="294" t="s">
        <v>195</v>
      </c>
      <c r="E47" s="224">
        <f>'Moors League'!H42</f>
        <v>39.93</v>
      </c>
      <c r="F47" s="369"/>
      <c r="G47" s="220"/>
      <c r="H47" s="243"/>
      <c r="I47" s="226">
        <f>'Moors League'!I42</f>
        <v>4</v>
      </c>
    </row>
    <row r="48" spans="1:9" ht="21.75" customHeight="1">
      <c r="A48" s="223">
        <v>35</v>
      </c>
      <c r="B48" s="96" t="s">
        <v>100</v>
      </c>
      <c r="C48" s="96" t="s">
        <v>125</v>
      </c>
      <c r="D48" s="294" t="s">
        <v>210</v>
      </c>
      <c r="E48" s="224">
        <f>'Moors League'!H43</f>
        <v>30.01</v>
      </c>
      <c r="F48" s="369"/>
      <c r="G48" s="220"/>
      <c r="H48" s="243"/>
      <c r="I48" s="226">
        <f>'Moors League'!I43</f>
        <v>4</v>
      </c>
    </row>
    <row r="49" spans="1:9" ht="21.75" customHeight="1">
      <c r="A49" s="223">
        <v>36</v>
      </c>
      <c r="B49" s="96" t="s">
        <v>102</v>
      </c>
      <c r="C49" s="96" t="s">
        <v>125</v>
      </c>
      <c r="D49" s="294" t="s">
        <v>203</v>
      </c>
      <c r="E49" s="224">
        <f>'Moors League'!H44</f>
        <v>26.47</v>
      </c>
      <c r="F49" s="369"/>
      <c r="G49" s="220"/>
      <c r="H49" s="243"/>
      <c r="I49" s="226">
        <f>'Moors League'!I44</f>
        <v>4</v>
      </c>
    </row>
    <row r="50" spans="1:9" ht="21.75" customHeight="1">
      <c r="A50" s="223">
        <v>37</v>
      </c>
      <c r="B50" s="96" t="s">
        <v>103</v>
      </c>
      <c r="C50" s="96" t="s">
        <v>126</v>
      </c>
      <c r="D50" s="294" t="s">
        <v>221</v>
      </c>
      <c r="E50" s="224">
        <f>'Moors League'!H45</f>
        <v>23.17</v>
      </c>
      <c r="F50" s="369"/>
      <c r="G50" s="220"/>
      <c r="H50" s="243"/>
      <c r="I50" s="226">
        <f>'Moors League'!I45</f>
        <v>3</v>
      </c>
    </row>
    <row r="51" spans="1:9" ht="21.75" customHeight="1">
      <c r="A51" s="223">
        <v>38</v>
      </c>
      <c r="B51" s="96" t="s">
        <v>105</v>
      </c>
      <c r="C51" s="96" t="s">
        <v>126</v>
      </c>
      <c r="D51" s="294" t="s">
        <v>207</v>
      </c>
      <c r="E51" s="224">
        <f>'Moors League'!H46</f>
        <v>24.27</v>
      </c>
      <c r="F51" s="369"/>
      <c r="G51" s="220"/>
      <c r="H51" s="243"/>
      <c r="I51" s="226">
        <f>'Moors League'!I46</f>
        <v>3</v>
      </c>
    </row>
    <row r="52" spans="1:9" ht="21.75" customHeight="1">
      <c r="A52" s="223">
        <v>39</v>
      </c>
      <c r="B52" s="96" t="s">
        <v>106</v>
      </c>
      <c r="C52" s="96" t="s">
        <v>98</v>
      </c>
      <c r="D52" s="294" t="s">
        <v>202</v>
      </c>
      <c r="E52" s="224">
        <f>'Moors League'!H47</f>
        <v>33.55</v>
      </c>
      <c r="F52" s="369"/>
      <c r="G52" s="220"/>
      <c r="H52" s="243"/>
      <c r="I52" s="226">
        <f>'Moors League'!I47</f>
        <v>4</v>
      </c>
    </row>
    <row r="53" spans="1:9" ht="21.75" customHeight="1">
      <c r="A53" s="223">
        <v>40</v>
      </c>
      <c r="B53" s="96" t="s">
        <v>108</v>
      </c>
      <c r="C53" s="96" t="s">
        <v>98</v>
      </c>
      <c r="D53" s="294" t="s">
        <v>208</v>
      </c>
      <c r="E53" s="255">
        <f>'Moors League'!H48</f>
        <v>34.22</v>
      </c>
      <c r="F53" s="369"/>
      <c r="G53" s="220"/>
      <c r="H53" s="243"/>
      <c r="I53" s="226">
        <f>'Moors League'!I48</f>
        <v>2</v>
      </c>
    </row>
    <row r="54" spans="1:15" ht="21.75" customHeight="1">
      <c r="A54" s="223">
        <v>41</v>
      </c>
      <c r="B54" s="96" t="s">
        <v>94</v>
      </c>
      <c r="C54" s="96" t="s">
        <v>114</v>
      </c>
      <c r="D54" s="294" t="s">
        <v>222</v>
      </c>
      <c r="E54" s="244"/>
      <c r="F54" s="294" t="s">
        <v>228</v>
      </c>
      <c r="G54" s="245"/>
      <c r="H54" s="246"/>
      <c r="I54" s="230"/>
      <c r="L54" s="302"/>
      <c r="M54" s="303"/>
      <c r="N54" s="302"/>
      <c r="O54" s="58"/>
    </row>
    <row r="55" spans="1:15" ht="21.75" customHeight="1">
      <c r="A55" s="223"/>
      <c r="B55" s="96"/>
      <c r="C55" s="96"/>
      <c r="D55" s="294" t="s">
        <v>209</v>
      </c>
      <c r="E55" s="244"/>
      <c r="F55" s="294" t="s">
        <v>205</v>
      </c>
      <c r="G55" s="245"/>
      <c r="H55" s="224">
        <f>'Moors League'!H49</f>
        <v>59.67</v>
      </c>
      <c r="I55" s="226">
        <f>'Moors League'!I49</f>
        <v>4</v>
      </c>
      <c r="L55" s="302"/>
      <c r="M55" s="303"/>
      <c r="N55" s="302"/>
      <c r="O55" s="58"/>
    </row>
    <row r="56" spans="1:15" ht="21.75" customHeight="1">
      <c r="A56" s="223">
        <v>42</v>
      </c>
      <c r="B56" s="96" t="s">
        <v>96</v>
      </c>
      <c r="C56" s="96" t="s">
        <v>114</v>
      </c>
      <c r="D56" s="294" t="s">
        <v>203</v>
      </c>
      <c r="E56" s="244"/>
      <c r="F56" s="364" t="s">
        <v>208</v>
      </c>
      <c r="G56" s="245"/>
      <c r="H56" s="246"/>
      <c r="I56" s="230"/>
      <c r="L56" s="58"/>
      <c r="M56" s="58"/>
      <c r="N56" s="58"/>
      <c r="O56" s="58"/>
    </row>
    <row r="57" spans="1:15" ht="21.75" customHeight="1">
      <c r="A57" s="223"/>
      <c r="B57" s="96"/>
      <c r="C57" s="96"/>
      <c r="D57" s="294" t="s">
        <v>211</v>
      </c>
      <c r="E57" s="244"/>
      <c r="F57" s="294" t="s">
        <v>215</v>
      </c>
      <c r="G57" s="245"/>
      <c r="H57" s="224">
        <f>'Moors League'!H50</f>
        <v>51.53</v>
      </c>
      <c r="I57" s="226">
        <f>'Moors League'!I50</f>
        <v>2</v>
      </c>
      <c r="L57" s="58"/>
      <c r="M57" s="58"/>
      <c r="N57" s="58"/>
      <c r="O57" s="58"/>
    </row>
    <row r="58" spans="1:9" ht="21.75" customHeight="1">
      <c r="A58" s="223">
        <v>43</v>
      </c>
      <c r="B58" s="96" t="s">
        <v>97</v>
      </c>
      <c r="C58" s="96" t="s">
        <v>109</v>
      </c>
      <c r="D58" s="325" t="s">
        <v>223</v>
      </c>
      <c r="E58" s="244" t="s">
        <v>110</v>
      </c>
      <c r="F58" s="325" t="s">
        <v>204</v>
      </c>
      <c r="G58" s="245" t="s">
        <v>111</v>
      </c>
      <c r="H58" s="287"/>
      <c r="I58" s="230"/>
    </row>
    <row r="59" spans="1:9" ht="21.75" customHeight="1">
      <c r="A59" s="223"/>
      <c r="B59" s="96"/>
      <c r="C59" s="96"/>
      <c r="D59" s="325" t="s">
        <v>214</v>
      </c>
      <c r="E59" s="244" t="s">
        <v>112</v>
      </c>
      <c r="F59" s="325" t="s">
        <v>212</v>
      </c>
      <c r="G59" s="245" t="s">
        <v>113</v>
      </c>
      <c r="H59" s="224" t="str">
        <f>'Moors League'!H51</f>
        <v>1.15.46</v>
      </c>
      <c r="I59" s="226">
        <f>'Moors League'!I51</f>
        <v>3</v>
      </c>
    </row>
    <row r="60" spans="1:9" ht="21.75" customHeight="1">
      <c r="A60" s="223">
        <v>44</v>
      </c>
      <c r="B60" s="96" t="s">
        <v>99</v>
      </c>
      <c r="C60" s="96" t="s">
        <v>109</v>
      </c>
      <c r="D60" s="325" t="s">
        <v>224</v>
      </c>
      <c r="E60" s="244" t="s">
        <v>110</v>
      </c>
      <c r="F60" s="325" t="s">
        <v>195</v>
      </c>
      <c r="G60" s="245" t="s">
        <v>111</v>
      </c>
      <c r="H60" s="246"/>
      <c r="I60" s="230"/>
    </row>
    <row r="61" spans="1:9" ht="21.75" customHeight="1">
      <c r="A61" s="223"/>
      <c r="B61" s="96"/>
      <c r="C61" s="96"/>
      <c r="D61" s="365" t="s">
        <v>398</v>
      </c>
      <c r="E61" s="244" t="s">
        <v>112</v>
      </c>
      <c r="F61" s="366" t="s">
        <v>226</v>
      </c>
      <c r="G61" s="245" t="s">
        <v>113</v>
      </c>
      <c r="H61" s="224" t="str">
        <f>'Moors League'!H52</f>
        <v>1.22.43</v>
      </c>
      <c r="I61" s="226">
        <f>'Moors League'!I52</f>
        <v>3</v>
      </c>
    </row>
    <row r="62" spans="1:9" ht="21.75" customHeight="1">
      <c r="A62" s="223">
        <v>45</v>
      </c>
      <c r="B62" s="96" t="s">
        <v>106</v>
      </c>
      <c r="C62" s="96" t="s">
        <v>127</v>
      </c>
      <c r="D62" s="294" t="s">
        <v>213</v>
      </c>
      <c r="E62" s="284">
        <f>'Moors League'!H53</f>
        <v>30.57</v>
      </c>
      <c r="F62" s="369"/>
      <c r="G62" s="220"/>
      <c r="H62" s="243"/>
      <c r="I62" s="226">
        <f>'Moors League'!I53</f>
        <v>4</v>
      </c>
    </row>
    <row r="63" spans="1:9" ht="21.75" customHeight="1">
      <c r="A63" s="223">
        <v>46</v>
      </c>
      <c r="B63" s="96" t="s">
        <v>108</v>
      </c>
      <c r="C63" s="96" t="s">
        <v>127</v>
      </c>
      <c r="D63" s="294" t="s">
        <v>208</v>
      </c>
      <c r="E63" s="224">
        <f>'Moors League'!H54</f>
        <v>31.24</v>
      </c>
      <c r="F63" s="369"/>
      <c r="G63" s="220"/>
      <c r="H63" s="243"/>
      <c r="I63" s="226">
        <f>'Moors League'!I54</f>
        <v>2</v>
      </c>
    </row>
    <row r="64" spans="1:9" ht="21.75" customHeight="1">
      <c r="A64" s="223">
        <v>47</v>
      </c>
      <c r="B64" s="96" t="s">
        <v>103</v>
      </c>
      <c r="C64" s="96" t="s">
        <v>128</v>
      </c>
      <c r="D64" s="294" t="s">
        <v>206</v>
      </c>
      <c r="E64" s="224">
        <f>'Moors League'!H55</f>
        <v>19.41</v>
      </c>
      <c r="F64" s="369"/>
      <c r="G64" s="220"/>
      <c r="H64" s="243"/>
      <c r="I64" s="226">
        <f>'Moors League'!I55</f>
        <v>3</v>
      </c>
    </row>
    <row r="65" spans="1:9" ht="21.75" customHeight="1">
      <c r="A65" s="223">
        <v>48</v>
      </c>
      <c r="B65" s="96" t="s">
        <v>105</v>
      </c>
      <c r="C65" s="96" t="s">
        <v>128</v>
      </c>
      <c r="D65" s="294" t="s">
        <v>207</v>
      </c>
      <c r="E65" s="224">
        <f>'Moors League'!H56</f>
        <v>19.36</v>
      </c>
      <c r="F65" s="369"/>
      <c r="G65" s="220"/>
      <c r="H65" s="243"/>
      <c r="I65" s="226">
        <f>'Moors League'!I56</f>
        <v>4</v>
      </c>
    </row>
    <row r="66" spans="1:9" ht="21.75" customHeight="1">
      <c r="A66" s="223">
        <v>49</v>
      </c>
      <c r="B66" s="96" t="s">
        <v>100</v>
      </c>
      <c r="C66" s="96" t="s">
        <v>129</v>
      </c>
      <c r="D66" s="294" t="s">
        <v>209</v>
      </c>
      <c r="E66" s="224" t="str">
        <f>'Moors League'!H57</f>
        <v>DSQ</v>
      </c>
      <c r="F66" s="369"/>
      <c r="G66" s="220"/>
      <c r="H66" s="243"/>
      <c r="I66" s="226">
        <f>'Moors League'!I57</f>
        <v>0</v>
      </c>
    </row>
    <row r="67" spans="1:9" ht="21.75" customHeight="1">
      <c r="A67" s="223">
        <v>50</v>
      </c>
      <c r="B67" s="96" t="s">
        <v>102</v>
      </c>
      <c r="C67" s="96" t="s">
        <v>129</v>
      </c>
      <c r="D67" s="294" t="s">
        <v>203</v>
      </c>
      <c r="E67" s="224">
        <f>'Moors League'!H58</f>
        <v>31.21</v>
      </c>
      <c r="F67" s="369"/>
      <c r="G67" s="220"/>
      <c r="H67" s="243"/>
      <c r="I67" s="226">
        <f>'Moors League'!I58</f>
        <v>4</v>
      </c>
    </row>
    <row r="68" spans="1:9" ht="21.75" customHeight="1">
      <c r="A68" s="223">
        <v>51</v>
      </c>
      <c r="B68" s="96" t="s">
        <v>97</v>
      </c>
      <c r="C68" s="96" t="s">
        <v>115</v>
      </c>
      <c r="D68" s="294" t="s">
        <v>204</v>
      </c>
      <c r="E68" s="224">
        <f>'Moors League'!H59</f>
        <v>43.16</v>
      </c>
      <c r="F68" s="369"/>
      <c r="G68" s="220"/>
      <c r="H68" s="243"/>
      <c r="I68" s="226">
        <f>'Moors League'!I59</f>
        <v>3</v>
      </c>
    </row>
    <row r="69" spans="1:9" ht="21.75" customHeight="1">
      <c r="A69" s="223">
        <v>52</v>
      </c>
      <c r="B69" s="96" t="s">
        <v>99</v>
      </c>
      <c r="C69" s="96" t="s">
        <v>115</v>
      </c>
      <c r="D69" s="294" t="s">
        <v>195</v>
      </c>
      <c r="E69" s="224">
        <f>'Moors League'!H60</f>
        <v>39.51</v>
      </c>
      <c r="F69" s="369"/>
      <c r="G69" s="220"/>
      <c r="H69" s="243"/>
      <c r="I69" s="226">
        <f>'Moors League'!I60</f>
        <v>4</v>
      </c>
    </row>
    <row r="70" spans="1:9" ht="21.75" customHeight="1">
      <c r="A70" s="223">
        <v>53</v>
      </c>
      <c r="B70" s="96" t="s">
        <v>94</v>
      </c>
      <c r="C70" s="96" t="s">
        <v>119</v>
      </c>
      <c r="D70" s="294" t="s">
        <v>213</v>
      </c>
      <c r="E70" s="224">
        <f>'Moors League'!H61</f>
        <v>30.53</v>
      </c>
      <c r="F70" s="371"/>
      <c r="G70" s="220"/>
      <c r="H70" s="243"/>
      <c r="I70" s="226">
        <f>'Moors League'!I61</f>
        <v>4</v>
      </c>
    </row>
    <row r="71" spans="1:9" ht="21.75" customHeight="1">
      <c r="A71" s="223">
        <v>54</v>
      </c>
      <c r="B71" s="96" t="s">
        <v>96</v>
      </c>
      <c r="C71" s="96" t="s">
        <v>119</v>
      </c>
      <c r="D71" s="294" t="s">
        <v>215</v>
      </c>
      <c r="E71" s="224">
        <f>'Moors League'!H62</f>
        <v>25.77</v>
      </c>
      <c r="F71" s="369"/>
      <c r="G71" s="220"/>
      <c r="H71" s="243"/>
      <c r="I71" s="226">
        <f>'Moors League'!I62</f>
        <v>4</v>
      </c>
    </row>
    <row r="72" spans="1:9" ht="21.75" customHeight="1">
      <c r="A72" s="223">
        <v>55</v>
      </c>
      <c r="B72" s="96" t="s">
        <v>106</v>
      </c>
      <c r="C72" s="96" t="s">
        <v>114</v>
      </c>
      <c r="D72" s="294" t="s">
        <v>202</v>
      </c>
      <c r="E72" s="288"/>
      <c r="F72" s="364" t="s">
        <v>214</v>
      </c>
      <c r="G72" s="289"/>
      <c r="H72" s="246"/>
      <c r="I72" s="230"/>
    </row>
    <row r="73" spans="1:9" ht="21.75" customHeight="1">
      <c r="A73" s="223"/>
      <c r="B73" s="96"/>
      <c r="C73" s="96"/>
      <c r="D73" s="364" t="s">
        <v>204</v>
      </c>
      <c r="E73" s="288"/>
      <c r="F73" s="294" t="s">
        <v>213</v>
      </c>
      <c r="G73" s="245"/>
      <c r="H73" s="224" t="str">
        <f>'Moors League'!H63</f>
        <v>1.00.07</v>
      </c>
      <c r="I73" s="226">
        <f>'Moors League'!I63</f>
        <v>4</v>
      </c>
    </row>
    <row r="74" spans="1:9" ht="21.75" customHeight="1">
      <c r="A74" s="223">
        <v>56</v>
      </c>
      <c r="B74" s="96" t="s">
        <v>108</v>
      </c>
      <c r="C74" s="96" t="s">
        <v>114</v>
      </c>
      <c r="D74" s="294" t="s">
        <v>208</v>
      </c>
      <c r="E74" s="244"/>
      <c r="F74" s="294" t="s">
        <v>195</v>
      </c>
      <c r="G74" s="289"/>
      <c r="H74" s="243"/>
      <c r="I74" s="222"/>
    </row>
    <row r="75" spans="1:9" ht="21.75" customHeight="1">
      <c r="A75" s="223"/>
      <c r="B75" s="96"/>
      <c r="C75" s="96"/>
      <c r="D75" s="294" t="s">
        <v>216</v>
      </c>
      <c r="E75" s="244"/>
      <c r="F75" s="294" t="s">
        <v>227</v>
      </c>
      <c r="G75" s="289"/>
      <c r="H75" s="224">
        <f>'Moors League'!H64</f>
        <v>58.94</v>
      </c>
      <c r="I75" s="226">
        <f>'Moors League'!I64</f>
        <v>2</v>
      </c>
    </row>
    <row r="76" spans="1:9" ht="21.75" customHeight="1">
      <c r="A76" s="223">
        <v>57</v>
      </c>
      <c r="B76" s="96" t="s">
        <v>120</v>
      </c>
      <c r="C76" s="96" t="s">
        <v>109</v>
      </c>
      <c r="D76" s="325" t="s">
        <v>218</v>
      </c>
      <c r="E76" s="244" t="s">
        <v>110</v>
      </c>
      <c r="F76" s="366" t="s">
        <v>221</v>
      </c>
      <c r="G76" s="245" t="s">
        <v>111</v>
      </c>
      <c r="H76" s="299"/>
      <c r="I76" s="230"/>
    </row>
    <row r="77" spans="1:9" ht="21.75" customHeight="1">
      <c r="A77" s="223"/>
      <c r="B77" s="96"/>
      <c r="C77" s="96"/>
      <c r="D77" s="366" t="s">
        <v>206</v>
      </c>
      <c r="E77" s="244" t="s">
        <v>112</v>
      </c>
      <c r="F77" s="366" t="s">
        <v>217</v>
      </c>
      <c r="G77" s="245" t="s">
        <v>113</v>
      </c>
      <c r="H77" s="224" t="str">
        <f>'Moors League'!H65</f>
        <v>1.28.49</v>
      </c>
      <c r="I77" s="226">
        <f>'Moors League'!I65</f>
        <v>3</v>
      </c>
    </row>
    <row r="78" spans="1:10" ht="21.75" customHeight="1">
      <c r="A78" s="223">
        <v>58</v>
      </c>
      <c r="B78" s="96" t="s">
        <v>121</v>
      </c>
      <c r="C78" s="96" t="s">
        <v>109</v>
      </c>
      <c r="D78" s="325" t="s">
        <v>225</v>
      </c>
      <c r="E78" s="244" t="s">
        <v>110</v>
      </c>
      <c r="F78" s="366" t="s">
        <v>220</v>
      </c>
      <c r="G78" s="245" t="s">
        <v>111</v>
      </c>
      <c r="H78" s="397"/>
      <c r="I78" s="397"/>
      <c r="J78" s="397"/>
    </row>
    <row r="79" spans="1:9" ht="21.75" customHeight="1">
      <c r="A79" s="223"/>
      <c r="B79" s="96"/>
      <c r="C79" s="96"/>
      <c r="D79" s="325" t="s">
        <v>219</v>
      </c>
      <c r="E79" s="244" t="s">
        <v>112</v>
      </c>
      <c r="F79" s="366" t="s">
        <v>207</v>
      </c>
      <c r="G79" s="245" t="s">
        <v>113</v>
      </c>
      <c r="H79" s="224" t="str">
        <f>'Moors League'!H66</f>
        <v>1.31.94</v>
      </c>
      <c r="I79" s="226">
        <f>'Moors League'!I66</f>
        <v>3</v>
      </c>
    </row>
    <row r="80" spans="1:9" ht="21.75" customHeight="1">
      <c r="A80" s="223">
        <v>59</v>
      </c>
      <c r="B80" s="96" t="s">
        <v>130</v>
      </c>
      <c r="C80" s="96" t="s">
        <v>131</v>
      </c>
      <c r="D80" s="294" t="s">
        <v>222</v>
      </c>
      <c r="E80" s="244"/>
      <c r="F80" s="294" t="s">
        <v>228</v>
      </c>
      <c r="G80" s="245"/>
      <c r="H80" s="243"/>
      <c r="I80" s="222"/>
    </row>
    <row r="81" spans="1:9" ht="21.75" customHeight="1">
      <c r="A81" s="223"/>
      <c r="B81" s="96"/>
      <c r="C81" s="96"/>
      <c r="D81" s="294" t="s">
        <v>209</v>
      </c>
      <c r="E81" s="244"/>
      <c r="F81" s="294" t="s">
        <v>205</v>
      </c>
      <c r="G81" s="245"/>
      <c r="H81" s="224" t="str">
        <f>'Moors League'!H67</f>
        <v>1.00.28</v>
      </c>
      <c r="I81" s="226">
        <f>'Moors League'!I67</f>
        <v>3</v>
      </c>
    </row>
    <row r="82" spans="1:9" ht="21.75" customHeight="1">
      <c r="A82" s="223">
        <v>60</v>
      </c>
      <c r="B82" s="96" t="s">
        <v>123</v>
      </c>
      <c r="C82" s="96" t="s">
        <v>131</v>
      </c>
      <c r="D82" s="364" t="s">
        <v>216</v>
      </c>
      <c r="E82" s="244"/>
      <c r="F82" s="294" t="s">
        <v>227</v>
      </c>
      <c r="G82" s="289"/>
      <c r="H82" s="300"/>
      <c r="I82" s="222"/>
    </row>
    <row r="83" spans="1:9" ht="21.75" customHeight="1">
      <c r="A83" s="223"/>
      <c r="B83" s="96"/>
      <c r="C83" s="96"/>
      <c r="D83" s="294" t="s">
        <v>208</v>
      </c>
      <c r="E83" s="244"/>
      <c r="F83" s="294" t="s">
        <v>203</v>
      </c>
      <c r="G83" s="289"/>
      <c r="H83" s="224">
        <f>'Moors League'!H68</f>
        <v>54.88</v>
      </c>
      <c r="I83" s="226">
        <f>'Moors League'!I68</f>
        <v>2</v>
      </c>
    </row>
    <row r="84" spans="1:9" ht="21.75" customHeight="1">
      <c r="A84" s="223">
        <v>61</v>
      </c>
      <c r="B84" s="96" t="s">
        <v>132</v>
      </c>
      <c r="C84" s="96" t="s">
        <v>133</v>
      </c>
      <c r="D84" s="294" t="s">
        <v>206</v>
      </c>
      <c r="E84" s="244"/>
      <c r="F84" s="294" t="s">
        <v>207</v>
      </c>
      <c r="G84" s="245"/>
      <c r="H84" s="243"/>
      <c r="I84" s="222"/>
    </row>
    <row r="85" spans="1:9" ht="21.75" customHeight="1">
      <c r="A85" s="223"/>
      <c r="B85" s="96"/>
      <c r="C85" s="96"/>
      <c r="D85" s="294" t="s">
        <v>204</v>
      </c>
      <c r="E85" s="244"/>
      <c r="F85" s="294" t="s">
        <v>195</v>
      </c>
      <c r="G85" s="289"/>
      <c r="H85" s="243"/>
      <c r="I85" s="222"/>
    </row>
    <row r="86" spans="1:9" ht="21.75" customHeight="1">
      <c r="A86" s="223"/>
      <c r="B86" s="96"/>
      <c r="C86" s="96"/>
      <c r="D86" s="294" t="s">
        <v>213</v>
      </c>
      <c r="E86" s="244"/>
      <c r="F86" s="294" t="s">
        <v>208</v>
      </c>
      <c r="G86" s="245"/>
      <c r="H86" s="243"/>
      <c r="I86" s="222"/>
    </row>
    <row r="87" spans="1:9" ht="21.75" customHeight="1">
      <c r="A87" s="223" t="s">
        <v>134</v>
      </c>
      <c r="B87" s="96"/>
      <c r="C87" s="96"/>
      <c r="D87" s="294" t="s">
        <v>210</v>
      </c>
      <c r="E87" s="244"/>
      <c r="F87" s="294" t="s">
        <v>203</v>
      </c>
      <c r="G87" s="289"/>
      <c r="H87" s="290"/>
      <c r="I87" s="222"/>
    </row>
    <row r="88" spans="1:9" ht="21.75" customHeight="1" thickBot="1">
      <c r="A88" s="223"/>
      <c r="B88" s="96"/>
      <c r="C88" s="96"/>
      <c r="D88" s="294" t="s">
        <v>205</v>
      </c>
      <c r="E88" s="244"/>
      <c r="F88" s="294" t="s">
        <v>215</v>
      </c>
      <c r="G88" s="291"/>
      <c r="H88" s="255" t="str">
        <f>'Moors League'!H69</f>
        <v>2.25.84</v>
      </c>
      <c r="I88" s="292">
        <f>'Moors League'!I69</f>
        <v>4</v>
      </c>
    </row>
    <row r="89" spans="5:9" ht="24.75" customHeight="1" thickBot="1">
      <c r="E89" s="257"/>
      <c r="G89" s="398" t="s">
        <v>88</v>
      </c>
      <c r="H89" s="398"/>
      <c r="I89" s="258">
        <f>SUM(I4:I88)</f>
        <v>188</v>
      </c>
    </row>
  </sheetData>
  <sheetProtection selectLockedCells="1" selectUnlockedCells="1"/>
  <protectedRanges>
    <protectedRange sqref="F14:F21" name="Range1"/>
  </protectedRanges>
  <mergeCells count="5">
    <mergeCell ref="A1:D1"/>
    <mergeCell ref="A2:B2"/>
    <mergeCell ref="H14:I14"/>
    <mergeCell ref="H78:J78"/>
    <mergeCell ref="G89:H8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30">
      <selection activeCell="F37" sqref="F37"/>
    </sheetView>
  </sheetViews>
  <sheetFormatPr defaultColWidth="9.140625" defaultRowHeight="12.75"/>
  <cols>
    <col min="1" max="1" width="3.7109375" style="113" customWidth="1"/>
    <col min="2" max="2" width="14.140625" style="114" customWidth="1"/>
    <col min="3" max="3" width="19.28125" style="114" customWidth="1"/>
    <col min="4" max="4" width="19.00390625" style="266" customWidth="1"/>
    <col min="5" max="5" width="9.140625" style="115" customWidth="1"/>
    <col min="6" max="6" width="23.140625" style="273" customWidth="1"/>
    <col min="7" max="7" width="10.140625" style="115" customWidth="1"/>
    <col min="8" max="8" width="8.421875" style="116" customWidth="1"/>
    <col min="9" max="9" width="9.140625" style="83" customWidth="1"/>
    <col min="10" max="16384" width="9.140625" style="114" customWidth="1"/>
  </cols>
  <sheetData>
    <row r="1" spans="1:6" ht="29.25" customHeight="1">
      <c r="A1" s="392" t="s">
        <v>92</v>
      </c>
      <c r="B1" s="392"/>
      <c r="C1" s="392"/>
      <c r="D1" s="392"/>
      <c r="F1" s="267" t="str">
        <f>'Moors League'!W86</f>
        <v>Thornaby</v>
      </c>
    </row>
    <row r="2" spans="1:9" s="86" customFormat="1" ht="18.75">
      <c r="A2" s="393" t="s">
        <v>1</v>
      </c>
      <c r="B2" s="393"/>
      <c r="C2" s="85" t="str">
        <f>'Moors League'!C3</f>
        <v>Redcar Leisure Centre (Host Saltburn)</v>
      </c>
      <c r="D2" s="264"/>
      <c r="E2" s="86" t="s">
        <v>93</v>
      </c>
      <c r="F2" s="268" t="str">
        <f>'Moors League'!L3</f>
        <v>14th May 2016</v>
      </c>
      <c r="H2" s="117"/>
      <c r="I2" s="89"/>
    </row>
    <row r="3" spans="1:9" s="91" customFormat="1" ht="12.75">
      <c r="A3" s="90"/>
      <c r="D3" s="265"/>
      <c r="E3" s="92"/>
      <c r="F3" s="269"/>
      <c r="G3" s="92"/>
      <c r="H3" s="118"/>
      <c r="I3" s="94" t="s">
        <v>16</v>
      </c>
    </row>
    <row r="4" spans="1:9" s="91" customFormat="1" ht="21.75" customHeight="1">
      <c r="A4" s="95">
        <v>1</v>
      </c>
      <c r="B4" s="119" t="s">
        <v>94</v>
      </c>
      <c r="C4" s="119" t="s">
        <v>95</v>
      </c>
      <c r="D4" s="295" t="s">
        <v>272</v>
      </c>
      <c r="E4" s="120">
        <f>'Moors League'!L9</f>
        <v>42.28</v>
      </c>
      <c r="F4" s="270"/>
      <c r="G4" s="121"/>
      <c r="H4" s="118"/>
      <c r="I4" s="98">
        <f>'Moors League'!M9</f>
        <v>1</v>
      </c>
    </row>
    <row r="5" spans="1:9" s="91" customFormat="1" ht="21.75" customHeight="1">
      <c r="A5" s="95">
        <v>2</v>
      </c>
      <c r="B5" s="119" t="s">
        <v>96</v>
      </c>
      <c r="C5" s="119" t="s">
        <v>95</v>
      </c>
      <c r="D5" s="296" t="s">
        <v>264</v>
      </c>
      <c r="E5" s="120">
        <f>'Moors League'!L10</f>
        <v>35.14</v>
      </c>
      <c r="F5" s="270"/>
      <c r="G5" s="121"/>
      <c r="H5" s="118"/>
      <c r="I5" s="98">
        <f>'Moors League'!M10</f>
        <v>1</v>
      </c>
    </row>
    <row r="6" spans="1:9" s="91" customFormat="1" ht="21.75" customHeight="1">
      <c r="A6" s="95">
        <v>3</v>
      </c>
      <c r="B6" s="119" t="s">
        <v>97</v>
      </c>
      <c r="C6" s="119" t="s">
        <v>98</v>
      </c>
      <c r="D6" s="296" t="s">
        <v>265</v>
      </c>
      <c r="E6" s="120">
        <f>'Moors League'!L11</f>
        <v>39.82</v>
      </c>
      <c r="F6" s="270"/>
      <c r="G6" s="121"/>
      <c r="H6" s="118"/>
      <c r="I6" s="98">
        <f>'Moors League'!M11</f>
        <v>2</v>
      </c>
    </row>
    <row r="7" spans="1:9" s="91" customFormat="1" ht="21.75" customHeight="1">
      <c r="A7" s="95">
        <v>4</v>
      </c>
      <c r="B7" s="119" t="s">
        <v>99</v>
      </c>
      <c r="C7" s="119" t="s">
        <v>98</v>
      </c>
      <c r="D7" s="296" t="s">
        <v>266</v>
      </c>
      <c r="E7" s="120">
        <f>'Moors League'!L12</f>
        <v>49.63</v>
      </c>
      <c r="F7" s="271"/>
      <c r="G7" s="121"/>
      <c r="H7" s="118"/>
      <c r="I7" s="98">
        <f>'Moors League'!M12</f>
        <v>1</v>
      </c>
    </row>
    <row r="8" spans="1:9" s="91" customFormat="1" ht="21.75" customHeight="1">
      <c r="A8" s="95">
        <v>5</v>
      </c>
      <c r="B8" s="119" t="s">
        <v>100</v>
      </c>
      <c r="C8" s="119" t="s">
        <v>101</v>
      </c>
      <c r="D8" s="296" t="s">
        <v>267</v>
      </c>
      <c r="E8" s="120">
        <f>'Moors League'!L13</f>
        <v>40.85</v>
      </c>
      <c r="F8" s="271"/>
      <c r="G8" s="121"/>
      <c r="H8" s="118"/>
      <c r="I8" s="98">
        <f>'Moors League'!M13</f>
        <v>2</v>
      </c>
    </row>
    <row r="9" spans="1:9" s="91" customFormat="1" ht="21.75" customHeight="1">
      <c r="A9" s="95">
        <v>6</v>
      </c>
      <c r="B9" s="119" t="s">
        <v>102</v>
      </c>
      <c r="C9" s="119" t="s">
        <v>101</v>
      </c>
      <c r="D9" s="296" t="s">
        <v>268</v>
      </c>
      <c r="E9" s="120">
        <f>'Moors League'!L14</f>
        <v>37.39</v>
      </c>
      <c r="F9" s="270"/>
      <c r="G9" s="121"/>
      <c r="H9" s="118"/>
      <c r="I9" s="98">
        <f>'Moors League'!M14</f>
        <v>1</v>
      </c>
    </row>
    <row r="10" spans="1:9" s="91" customFormat="1" ht="21.75" customHeight="1">
      <c r="A10" s="95">
        <v>7</v>
      </c>
      <c r="B10" s="119" t="s">
        <v>103</v>
      </c>
      <c r="C10" s="119" t="s">
        <v>104</v>
      </c>
      <c r="D10" s="296" t="s">
        <v>269</v>
      </c>
      <c r="E10" s="120" t="str">
        <f>'Moors League'!L15</f>
        <v>DSQ</v>
      </c>
      <c r="F10" s="351" t="s">
        <v>392</v>
      </c>
      <c r="G10" s="121"/>
      <c r="H10" s="118"/>
      <c r="I10" s="98">
        <f>'Moors League'!M15</f>
        <v>0</v>
      </c>
    </row>
    <row r="11" spans="1:9" s="91" customFormat="1" ht="21.75" customHeight="1">
      <c r="A11" s="95">
        <v>8</v>
      </c>
      <c r="B11" s="119" t="s">
        <v>105</v>
      </c>
      <c r="C11" s="119" t="s">
        <v>104</v>
      </c>
      <c r="D11" s="296" t="s">
        <v>270</v>
      </c>
      <c r="E11" s="120">
        <f>'Moors League'!L16</f>
        <v>17.36</v>
      </c>
      <c r="F11" s="270"/>
      <c r="G11" s="121"/>
      <c r="H11" s="118"/>
      <c r="I11" s="98">
        <f>'Moors League'!M16</f>
        <v>2</v>
      </c>
    </row>
    <row r="12" spans="1:9" s="91" customFormat="1" ht="21.75" customHeight="1">
      <c r="A12" s="95">
        <v>9</v>
      </c>
      <c r="B12" s="119" t="s">
        <v>106</v>
      </c>
      <c r="C12" s="119" t="s">
        <v>107</v>
      </c>
      <c r="D12" s="296" t="s">
        <v>274</v>
      </c>
      <c r="E12" s="120">
        <f>'Moors League'!L17</f>
        <v>48.12</v>
      </c>
      <c r="F12" s="272"/>
      <c r="G12" s="121"/>
      <c r="H12" s="118"/>
      <c r="I12" s="98">
        <f>'Moors League'!M17</f>
        <v>1</v>
      </c>
    </row>
    <row r="13" spans="1:9" s="91" customFormat="1" ht="21.75" customHeight="1">
      <c r="A13" s="95">
        <v>10</v>
      </c>
      <c r="B13" s="119" t="s">
        <v>108</v>
      </c>
      <c r="C13" s="119" t="s">
        <v>107</v>
      </c>
      <c r="D13" s="296" t="s">
        <v>271</v>
      </c>
      <c r="E13" s="120">
        <f>'Moors League'!L18</f>
        <v>41.07</v>
      </c>
      <c r="F13" s="271"/>
      <c r="G13" s="121"/>
      <c r="H13" s="118"/>
      <c r="I13" s="98">
        <f>'Moors League'!M18</f>
        <v>1</v>
      </c>
    </row>
    <row r="14" spans="1:9" s="91" customFormat="1" ht="21.75" customHeight="1">
      <c r="A14" s="95">
        <v>11</v>
      </c>
      <c r="B14" s="119" t="s">
        <v>94</v>
      </c>
      <c r="C14" s="119" t="s">
        <v>109</v>
      </c>
      <c r="D14" s="295" t="s">
        <v>263</v>
      </c>
      <c r="E14" s="211" t="s">
        <v>110</v>
      </c>
      <c r="F14" s="295" t="s">
        <v>291</v>
      </c>
      <c r="G14" s="132" t="s">
        <v>111</v>
      </c>
      <c r="H14" s="133"/>
      <c r="I14" s="101"/>
    </row>
    <row r="15" spans="1:9" s="91" customFormat="1" ht="21.75" customHeight="1">
      <c r="A15" s="95"/>
      <c r="B15" s="119"/>
      <c r="C15" s="119"/>
      <c r="D15" s="296" t="s">
        <v>272</v>
      </c>
      <c r="E15" s="211" t="s">
        <v>112</v>
      </c>
      <c r="F15" s="295" t="s">
        <v>292</v>
      </c>
      <c r="G15" s="132" t="s">
        <v>113</v>
      </c>
      <c r="H15" s="120" t="str">
        <f>'Moors League'!L19</f>
        <v>1.14.78</v>
      </c>
      <c r="I15" s="134">
        <f>'Moors League'!M19</f>
        <v>1</v>
      </c>
    </row>
    <row r="16" spans="1:9" s="91" customFormat="1" ht="21.75" customHeight="1">
      <c r="A16" s="95">
        <v>12</v>
      </c>
      <c r="B16" s="119" t="s">
        <v>96</v>
      </c>
      <c r="C16" s="119" t="s">
        <v>109</v>
      </c>
      <c r="D16" s="296" t="s">
        <v>264</v>
      </c>
      <c r="E16" s="211" t="s">
        <v>110</v>
      </c>
      <c r="F16" s="295" t="s">
        <v>268</v>
      </c>
      <c r="G16" s="132" t="s">
        <v>111</v>
      </c>
      <c r="H16" s="123"/>
      <c r="I16" s="135"/>
    </row>
    <row r="17" spans="1:9" s="91" customFormat="1" ht="21.75" customHeight="1">
      <c r="A17" s="95"/>
      <c r="B17" s="119"/>
      <c r="C17" s="119"/>
      <c r="D17" s="296" t="s">
        <v>273</v>
      </c>
      <c r="E17" s="211" t="s">
        <v>112</v>
      </c>
      <c r="F17" s="297" t="s">
        <v>293</v>
      </c>
      <c r="G17" s="132" t="s">
        <v>113</v>
      </c>
      <c r="H17" s="120" t="str">
        <f>'Moors League'!L20</f>
        <v>1.01.97</v>
      </c>
      <c r="I17" s="134">
        <f>'Moors League'!M20</f>
        <v>1</v>
      </c>
    </row>
    <row r="18" spans="1:9" s="91" customFormat="1" ht="21.75" customHeight="1">
      <c r="A18" s="95">
        <v>13</v>
      </c>
      <c r="B18" s="119" t="s">
        <v>97</v>
      </c>
      <c r="C18" s="119" t="s">
        <v>114</v>
      </c>
      <c r="D18" s="296" t="s">
        <v>274</v>
      </c>
      <c r="E18" s="211"/>
      <c r="F18" s="296" t="s">
        <v>296</v>
      </c>
      <c r="G18" s="136"/>
      <c r="H18" s="125"/>
      <c r="I18" s="135"/>
    </row>
    <row r="19" spans="1:9" s="91" customFormat="1" ht="21.75" customHeight="1">
      <c r="A19" s="95"/>
      <c r="B19" s="119"/>
      <c r="C19" s="119"/>
      <c r="D19" s="296" t="s">
        <v>265</v>
      </c>
      <c r="E19" s="212"/>
      <c r="F19" s="296" t="s">
        <v>281</v>
      </c>
      <c r="G19" s="136"/>
      <c r="H19" s="120" t="str">
        <f>'Moors League'!L21</f>
        <v>1.11.52</v>
      </c>
      <c r="I19" s="134">
        <f>'Moors League'!M21</f>
        <v>2</v>
      </c>
    </row>
    <row r="20" spans="1:9" s="91" customFormat="1" ht="21.75" customHeight="1">
      <c r="A20" s="95">
        <v>14</v>
      </c>
      <c r="B20" s="119" t="s">
        <v>99</v>
      </c>
      <c r="C20" s="119" t="s">
        <v>114</v>
      </c>
      <c r="D20" s="296" t="s">
        <v>275</v>
      </c>
      <c r="E20" s="211"/>
      <c r="F20" s="296" t="s">
        <v>287</v>
      </c>
      <c r="G20" s="136"/>
      <c r="H20" s="125"/>
      <c r="I20" s="135"/>
    </row>
    <row r="21" spans="1:9" s="91" customFormat="1" ht="21.75" customHeight="1">
      <c r="A21" s="95"/>
      <c r="B21" s="119"/>
      <c r="C21" s="119"/>
      <c r="D21" s="296" t="s">
        <v>266</v>
      </c>
      <c r="E21" s="211"/>
      <c r="F21" s="296" t="s">
        <v>282</v>
      </c>
      <c r="G21" s="136"/>
      <c r="H21" s="120" t="str">
        <f>'Moors League'!L22</f>
        <v>1.12.62</v>
      </c>
      <c r="I21" s="134">
        <f>'Moors League'!M22</f>
        <v>1</v>
      </c>
    </row>
    <row r="22" spans="1:9" s="91" customFormat="1" ht="21.75" customHeight="1">
      <c r="A22" s="95">
        <v>15</v>
      </c>
      <c r="B22" s="119" t="s">
        <v>106</v>
      </c>
      <c r="C22" s="119" t="s">
        <v>115</v>
      </c>
      <c r="D22" s="296" t="s">
        <v>276</v>
      </c>
      <c r="E22" s="120">
        <f>'Moors League'!L23</f>
        <v>48.17</v>
      </c>
      <c r="F22" s="305"/>
      <c r="G22" s="99"/>
      <c r="H22" s="118"/>
      <c r="I22" s="134">
        <f>'Moors League'!M23</f>
        <v>1</v>
      </c>
    </row>
    <row r="23" spans="1:9" s="91" customFormat="1" ht="21.75" customHeight="1">
      <c r="A23" s="95">
        <v>16</v>
      </c>
      <c r="B23" s="119" t="s">
        <v>108</v>
      </c>
      <c r="C23" s="119" t="s">
        <v>115</v>
      </c>
      <c r="D23" s="296" t="s">
        <v>277</v>
      </c>
      <c r="E23" s="120">
        <f>'Moors League'!L24</f>
        <v>46.46</v>
      </c>
      <c r="F23" s="305"/>
      <c r="G23" s="99"/>
      <c r="H23" s="118"/>
      <c r="I23" s="134">
        <f>'Moors League'!M24</f>
        <v>1</v>
      </c>
    </row>
    <row r="24" spans="1:9" s="91" customFormat="1" ht="21.75" customHeight="1">
      <c r="A24" s="95">
        <v>17</v>
      </c>
      <c r="B24" s="119" t="s">
        <v>103</v>
      </c>
      <c r="C24" s="119" t="s">
        <v>116</v>
      </c>
      <c r="D24" s="340" t="s">
        <v>278</v>
      </c>
      <c r="E24" s="120">
        <f>'Moors League'!L25</f>
        <v>24.08</v>
      </c>
      <c r="F24" s="305"/>
      <c r="G24" s="99"/>
      <c r="H24" s="118"/>
      <c r="I24" s="134">
        <f>'Moors League'!M25</f>
        <v>1</v>
      </c>
    </row>
    <row r="25" spans="1:9" s="91" customFormat="1" ht="21.75" customHeight="1">
      <c r="A25" s="95">
        <v>18</v>
      </c>
      <c r="B25" s="119" t="s">
        <v>105</v>
      </c>
      <c r="C25" s="119" t="s">
        <v>116</v>
      </c>
      <c r="D25" s="296" t="s">
        <v>279</v>
      </c>
      <c r="E25" s="120">
        <f>'Moors League'!L26</f>
        <v>22.05</v>
      </c>
      <c r="F25" s="305"/>
      <c r="G25" s="99"/>
      <c r="H25" s="118"/>
      <c r="I25" s="134">
        <f>'Moors League'!M26</f>
        <v>1</v>
      </c>
    </row>
    <row r="26" spans="1:9" s="91" customFormat="1" ht="21.75" customHeight="1">
      <c r="A26" s="95">
        <v>19</v>
      </c>
      <c r="B26" s="119" t="s">
        <v>100</v>
      </c>
      <c r="C26" s="119" t="s">
        <v>193</v>
      </c>
      <c r="D26" s="296" t="s">
        <v>280</v>
      </c>
      <c r="E26" s="120">
        <f>'Moors League'!L27</f>
        <v>40.6</v>
      </c>
      <c r="F26" s="305"/>
      <c r="G26" s="99"/>
      <c r="H26" s="118"/>
      <c r="I26" s="134">
        <f>'Moors League'!M27</f>
        <v>1</v>
      </c>
    </row>
    <row r="27" spans="1:9" s="91" customFormat="1" ht="21.75" customHeight="1">
      <c r="A27" s="95">
        <v>20</v>
      </c>
      <c r="B27" s="119" t="s">
        <v>102</v>
      </c>
      <c r="C27" s="119" t="s">
        <v>193</v>
      </c>
      <c r="D27" s="296" t="s">
        <v>268</v>
      </c>
      <c r="E27" s="120">
        <f>'Moors League'!L28</f>
        <v>30.59</v>
      </c>
      <c r="F27" s="305"/>
      <c r="G27" s="99"/>
      <c r="H27" s="118"/>
      <c r="I27" s="134">
        <f>'Moors League'!M28</f>
        <v>2</v>
      </c>
    </row>
    <row r="28" spans="1:9" s="91" customFormat="1" ht="21.75" customHeight="1">
      <c r="A28" s="95">
        <v>21</v>
      </c>
      <c r="B28" s="119" t="s">
        <v>97</v>
      </c>
      <c r="C28" s="119" t="s">
        <v>119</v>
      </c>
      <c r="D28" s="296" t="s">
        <v>281</v>
      </c>
      <c r="E28" s="120">
        <f>'Moors League'!L29</f>
        <v>36.44</v>
      </c>
      <c r="F28" s="305"/>
      <c r="G28" s="99"/>
      <c r="H28" s="118"/>
      <c r="I28" s="134">
        <f>'Moors League'!M29</f>
        <v>1</v>
      </c>
    </row>
    <row r="29" spans="1:9" s="91" customFormat="1" ht="21.75" customHeight="1">
      <c r="A29" s="95">
        <v>22</v>
      </c>
      <c r="B29" s="119" t="s">
        <v>99</v>
      </c>
      <c r="C29" s="119" t="s">
        <v>119</v>
      </c>
      <c r="D29" s="296" t="s">
        <v>282</v>
      </c>
      <c r="E29" s="120" t="str">
        <f>'Moors League'!L30</f>
        <v>DSQ</v>
      </c>
      <c r="F29" s="350" t="s">
        <v>393</v>
      </c>
      <c r="G29" s="99"/>
      <c r="H29" s="118"/>
      <c r="I29" s="134">
        <f>'Moors League'!M30</f>
        <v>0</v>
      </c>
    </row>
    <row r="30" spans="1:9" s="91" customFormat="1" ht="21.75" customHeight="1">
      <c r="A30" s="95">
        <v>23</v>
      </c>
      <c r="B30" s="119" t="s">
        <v>94</v>
      </c>
      <c r="C30" s="119" t="s">
        <v>115</v>
      </c>
      <c r="D30" s="296" t="s">
        <v>267</v>
      </c>
      <c r="E30" s="120">
        <f>'Moors League'!L31</f>
        <v>42.16</v>
      </c>
      <c r="F30" s="305"/>
      <c r="G30" s="99"/>
      <c r="H30" s="118"/>
      <c r="I30" s="134">
        <f>'Moors League'!M31</f>
        <v>1</v>
      </c>
    </row>
    <row r="31" spans="1:9" s="91" customFormat="1" ht="21.75" customHeight="1">
      <c r="A31" s="95">
        <v>24</v>
      </c>
      <c r="B31" s="119" t="s">
        <v>96</v>
      </c>
      <c r="C31" s="119" t="s">
        <v>115</v>
      </c>
      <c r="D31" s="296" t="s">
        <v>273</v>
      </c>
      <c r="E31" s="120">
        <f>'Moors League'!L32</f>
        <v>39.22</v>
      </c>
      <c r="F31" s="305"/>
      <c r="G31" s="99"/>
      <c r="H31" s="118"/>
      <c r="I31" s="134">
        <f>'Moors League'!M32</f>
        <v>1</v>
      </c>
    </row>
    <row r="32" spans="1:9" s="91" customFormat="1" ht="21.75" customHeight="1">
      <c r="A32" s="95">
        <v>25</v>
      </c>
      <c r="B32" s="119" t="s">
        <v>106</v>
      </c>
      <c r="C32" s="119" t="s">
        <v>109</v>
      </c>
      <c r="D32" s="296" t="s">
        <v>265</v>
      </c>
      <c r="E32" s="100" t="s">
        <v>110</v>
      </c>
      <c r="F32" s="296" t="s">
        <v>276</v>
      </c>
      <c r="G32" s="132" t="s">
        <v>111</v>
      </c>
      <c r="H32" s="137"/>
      <c r="I32" s="101"/>
    </row>
    <row r="33" spans="1:9" s="91" customFormat="1" ht="21.75" customHeight="1">
      <c r="A33" s="95"/>
      <c r="B33" s="119"/>
      <c r="C33" s="119"/>
      <c r="D33" s="296" t="s">
        <v>283</v>
      </c>
      <c r="E33" s="100" t="s">
        <v>112</v>
      </c>
      <c r="F33" s="296" t="s">
        <v>294</v>
      </c>
      <c r="G33" s="132" t="s">
        <v>113</v>
      </c>
      <c r="H33" s="126" t="str">
        <f>'Moors League'!L33</f>
        <v>1.17.80</v>
      </c>
      <c r="I33" s="138">
        <f>'Moors League'!M33</f>
        <v>3</v>
      </c>
    </row>
    <row r="34" spans="1:9" s="91" customFormat="1" ht="21.75" customHeight="1">
      <c r="A34" s="95">
        <v>26</v>
      </c>
      <c r="B34" s="119" t="s">
        <v>108</v>
      </c>
      <c r="C34" s="119" t="s">
        <v>109</v>
      </c>
      <c r="D34" s="296" t="s">
        <v>271</v>
      </c>
      <c r="E34" s="100" t="s">
        <v>110</v>
      </c>
      <c r="F34" s="296" t="s">
        <v>275</v>
      </c>
      <c r="G34" s="132" t="s">
        <v>111</v>
      </c>
      <c r="H34" s="125"/>
      <c r="I34" s="135"/>
    </row>
    <row r="35" spans="1:9" s="91" customFormat="1" ht="21.75" customHeight="1">
      <c r="A35" s="95"/>
      <c r="B35" s="119"/>
      <c r="C35" s="119"/>
      <c r="D35" s="296" t="s">
        <v>277</v>
      </c>
      <c r="E35" s="100" t="s">
        <v>112</v>
      </c>
      <c r="F35" s="296" t="s">
        <v>295</v>
      </c>
      <c r="G35" s="132" t="s">
        <v>113</v>
      </c>
      <c r="H35" s="126" t="str">
        <f>'Moors League'!L34</f>
        <v>1.17.89</v>
      </c>
      <c r="I35" s="138">
        <f>'Moors League'!M34</f>
        <v>2</v>
      </c>
    </row>
    <row r="36" spans="1:9" s="91" customFormat="1" ht="21.75" customHeight="1">
      <c r="A36" s="95">
        <v>27</v>
      </c>
      <c r="B36" s="96" t="s">
        <v>120</v>
      </c>
      <c r="C36" s="96" t="s">
        <v>114</v>
      </c>
      <c r="D36" s="340" t="s">
        <v>278</v>
      </c>
      <c r="E36" s="100"/>
      <c r="F36" s="296" t="s">
        <v>289</v>
      </c>
      <c r="G36" s="100"/>
      <c r="H36" s="352" t="s">
        <v>394</v>
      </c>
      <c r="I36" s="139"/>
    </row>
    <row r="37" spans="1:9" s="91" customFormat="1" ht="21.75" customHeight="1">
      <c r="A37" s="95"/>
      <c r="B37" s="96"/>
      <c r="C37" s="105"/>
      <c r="D37" s="296" t="s">
        <v>284</v>
      </c>
      <c r="E37" s="100"/>
      <c r="F37" s="296" t="s">
        <v>269</v>
      </c>
      <c r="G37" s="100"/>
      <c r="H37" s="126" t="str">
        <f>'Moors League'!L35</f>
        <v>DSQ</v>
      </c>
      <c r="I37" s="138">
        <f>'Moors League'!M35</f>
        <v>0</v>
      </c>
    </row>
    <row r="38" spans="1:9" s="91" customFormat="1" ht="21.75" customHeight="1">
      <c r="A38" s="95">
        <v>28</v>
      </c>
      <c r="B38" s="96" t="s">
        <v>121</v>
      </c>
      <c r="C38" s="96" t="s">
        <v>114</v>
      </c>
      <c r="D38" s="296" t="s">
        <v>279</v>
      </c>
      <c r="E38" s="100"/>
      <c r="F38" s="296" t="s">
        <v>290</v>
      </c>
      <c r="G38" s="124"/>
      <c r="H38" s="102"/>
      <c r="I38" s="139"/>
    </row>
    <row r="39" spans="1:9" s="91" customFormat="1" ht="21.75" customHeight="1">
      <c r="A39" s="95"/>
      <c r="B39" s="119"/>
      <c r="C39" s="119"/>
      <c r="D39" s="296" t="s">
        <v>285</v>
      </c>
      <c r="E39" s="100"/>
      <c r="F39" s="296" t="s">
        <v>270</v>
      </c>
      <c r="G39" s="100"/>
      <c r="H39" s="126" t="str">
        <f>'Moors League'!L36</f>
        <v>1.17.27</v>
      </c>
      <c r="I39" s="138">
        <f>'Moors League'!M36</f>
        <v>3</v>
      </c>
    </row>
    <row r="40" spans="1:9" s="91" customFormat="1" ht="21.75" customHeight="1">
      <c r="A40" s="95">
        <v>29</v>
      </c>
      <c r="B40" s="119" t="s">
        <v>100</v>
      </c>
      <c r="C40" s="119" t="s">
        <v>122</v>
      </c>
      <c r="D40" s="296" t="s">
        <v>286</v>
      </c>
      <c r="E40" s="100" t="s">
        <v>110</v>
      </c>
      <c r="F40" s="296" t="s">
        <v>267</v>
      </c>
      <c r="G40" s="100" t="s">
        <v>111</v>
      </c>
      <c r="H40" s="123"/>
      <c r="I40" s="135"/>
    </row>
    <row r="41" spans="1:9" s="91" customFormat="1" ht="21.75" customHeight="1">
      <c r="A41" s="95"/>
      <c r="B41" s="119"/>
      <c r="C41" s="119"/>
      <c r="D41" s="296" t="s">
        <v>280</v>
      </c>
      <c r="E41" s="100" t="s">
        <v>112</v>
      </c>
      <c r="F41" s="297" t="s">
        <v>288</v>
      </c>
      <c r="G41" s="100" t="s">
        <v>113</v>
      </c>
      <c r="H41" s="126" t="str">
        <f>'Moors League'!L37</f>
        <v>1.13.33</v>
      </c>
      <c r="I41" s="138">
        <f>'Moors League'!M37</f>
        <v>1</v>
      </c>
    </row>
    <row r="42" spans="1:9" s="91" customFormat="1" ht="21.75" customHeight="1">
      <c r="A42" s="95">
        <v>30</v>
      </c>
      <c r="B42" s="119" t="s">
        <v>123</v>
      </c>
      <c r="C42" s="119" t="s">
        <v>122</v>
      </c>
      <c r="D42" s="296" t="s">
        <v>271</v>
      </c>
      <c r="E42" s="100" t="s">
        <v>110</v>
      </c>
      <c r="F42" s="296" t="s">
        <v>268</v>
      </c>
      <c r="G42" s="100" t="s">
        <v>111</v>
      </c>
      <c r="H42" s="123"/>
      <c r="I42" s="135"/>
    </row>
    <row r="43" spans="1:9" s="91" customFormat="1" ht="21.75" customHeight="1">
      <c r="A43" s="95"/>
      <c r="B43" s="119"/>
      <c r="C43" s="119"/>
      <c r="D43" s="296" t="s">
        <v>277</v>
      </c>
      <c r="E43" s="100" t="s">
        <v>112</v>
      </c>
      <c r="F43" s="347" t="s">
        <v>295</v>
      </c>
      <c r="G43" s="100" t="s">
        <v>113</v>
      </c>
      <c r="H43" s="126" t="str">
        <f>'Moors League'!L38</f>
        <v>1.13.77</v>
      </c>
      <c r="I43" s="138">
        <f>'Moors League'!M38</f>
        <v>1</v>
      </c>
    </row>
    <row r="44" spans="1:9" s="97" customFormat="1" ht="21.75" customHeight="1">
      <c r="A44" s="95">
        <v>31</v>
      </c>
      <c r="B44" s="119" t="s">
        <v>94</v>
      </c>
      <c r="C44" s="119" t="s">
        <v>98</v>
      </c>
      <c r="D44" s="296" t="s">
        <v>272</v>
      </c>
      <c r="E44" s="120">
        <f>'Moors League'!L39</f>
        <v>35.72</v>
      </c>
      <c r="F44" s="306"/>
      <c r="G44" s="103"/>
      <c r="H44" s="104"/>
      <c r="I44" s="140">
        <f>'Moors League'!M39</f>
        <v>2</v>
      </c>
    </row>
    <row r="45" spans="1:9" s="97" customFormat="1" ht="21.75" customHeight="1">
      <c r="A45" s="95">
        <v>32</v>
      </c>
      <c r="B45" s="119" t="s">
        <v>96</v>
      </c>
      <c r="C45" s="119" t="s">
        <v>98</v>
      </c>
      <c r="D45" s="296" t="s">
        <v>273</v>
      </c>
      <c r="E45" s="120">
        <f>'Moors League'!L40</f>
        <v>33.04</v>
      </c>
      <c r="F45" s="306"/>
      <c r="G45" s="103"/>
      <c r="H45" s="104"/>
      <c r="I45" s="140">
        <f>'Moors League'!M40</f>
        <v>1</v>
      </c>
    </row>
    <row r="46" spans="1:9" s="97" customFormat="1" ht="21.75" customHeight="1">
      <c r="A46" s="95">
        <v>33</v>
      </c>
      <c r="B46" s="119" t="s">
        <v>97</v>
      </c>
      <c r="C46" s="119" t="s">
        <v>124</v>
      </c>
      <c r="D46" s="296" t="s">
        <v>274</v>
      </c>
      <c r="E46" s="120">
        <f>'Moors League'!L41</f>
        <v>49.25</v>
      </c>
      <c r="F46" s="306"/>
      <c r="G46" s="141"/>
      <c r="H46" s="142"/>
      <c r="I46" s="140">
        <f>'Moors League'!M41</f>
        <v>1</v>
      </c>
    </row>
    <row r="47" spans="1:9" s="97" customFormat="1" ht="21.75" customHeight="1">
      <c r="A47" s="95">
        <v>34</v>
      </c>
      <c r="B47" s="119" t="s">
        <v>99</v>
      </c>
      <c r="C47" s="119" t="s">
        <v>124</v>
      </c>
      <c r="D47" s="296" t="s">
        <v>282</v>
      </c>
      <c r="E47" s="120">
        <f>'Moors League'!L42</f>
        <v>48.36</v>
      </c>
      <c r="F47" s="306"/>
      <c r="G47" s="103"/>
      <c r="H47" s="104"/>
      <c r="I47" s="140">
        <f>'Moors League'!M42</f>
        <v>2</v>
      </c>
    </row>
    <row r="48" spans="1:9" s="97" customFormat="1" ht="21.75" customHeight="1">
      <c r="A48" s="95">
        <v>35</v>
      </c>
      <c r="B48" s="119" t="s">
        <v>100</v>
      </c>
      <c r="C48" s="119" t="s">
        <v>125</v>
      </c>
      <c r="D48" s="297" t="s">
        <v>288</v>
      </c>
      <c r="E48" s="120">
        <f>'Moors League'!L43</f>
        <v>32.55</v>
      </c>
      <c r="F48" s="277"/>
      <c r="G48" s="103"/>
      <c r="H48" s="104"/>
      <c r="I48" s="140">
        <f>'Moors League'!M43</f>
        <v>1</v>
      </c>
    </row>
    <row r="49" spans="1:9" s="97" customFormat="1" ht="21.75" customHeight="1">
      <c r="A49" s="95">
        <v>36</v>
      </c>
      <c r="B49" s="119" t="s">
        <v>102</v>
      </c>
      <c r="C49" s="119" t="s">
        <v>125</v>
      </c>
      <c r="D49" s="347" t="s">
        <v>295</v>
      </c>
      <c r="E49" s="120">
        <f>'Moors League'!L44</f>
        <v>34.99</v>
      </c>
      <c r="F49" s="306"/>
      <c r="G49" s="103"/>
      <c r="H49" s="104"/>
      <c r="I49" s="140">
        <f>'Moors League'!M44</f>
        <v>1</v>
      </c>
    </row>
    <row r="50" spans="1:9" s="97" customFormat="1" ht="21.75" customHeight="1">
      <c r="A50" s="95">
        <v>37</v>
      </c>
      <c r="B50" s="119" t="s">
        <v>103</v>
      </c>
      <c r="C50" s="119" t="s">
        <v>126</v>
      </c>
      <c r="D50" s="296" t="s">
        <v>289</v>
      </c>
      <c r="E50" s="120">
        <f>'Moors League'!L45</f>
        <v>31.24</v>
      </c>
      <c r="F50" s="146"/>
      <c r="G50" s="103"/>
      <c r="H50" s="104"/>
      <c r="I50" s="140">
        <f>'Moors League'!M45</f>
        <v>1</v>
      </c>
    </row>
    <row r="51" spans="1:9" s="97" customFormat="1" ht="21.75" customHeight="1">
      <c r="A51" s="95">
        <v>38</v>
      </c>
      <c r="B51" s="119" t="s">
        <v>105</v>
      </c>
      <c r="C51" s="119" t="s">
        <v>126</v>
      </c>
      <c r="D51" s="296" t="s">
        <v>290</v>
      </c>
      <c r="E51" s="120">
        <f>'Moors League'!L46</f>
        <v>26.13</v>
      </c>
      <c r="F51" s="306"/>
      <c r="G51" s="103"/>
      <c r="H51" s="104"/>
      <c r="I51" s="140">
        <f>'Moors League'!M46</f>
        <v>2</v>
      </c>
    </row>
    <row r="52" spans="1:9" s="97" customFormat="1" ht="21.75" customHeight="1">
      <c r="A52" s="95">
        <v>39</v>
      </c>
      <c r="B52" s="119" t="s">
        <v>106</v>
      </c>
      <c r="C52" s="119" t="s">
        <v>98</v>
      </c>
      <c r="D52" s="296" t="s">
        <v>283</v>
      </c>
      <c r="E52" s="120">
        <f>'Moors League'!L47</f>
        <v>40.37</v>
      </c>
      <c r="F52" s="306"/>
      <c r="G52" s="103"/>
      <c r="H52" s="104"/>
      <c r="I52" s="140">
        <f>'Moors League'!M47</f>
        <v>1</v>
      </c>
    </row>
    <row r="53" spans="1:9" s="97" customFormat="1" ht="21.75" customHeight="1">
      <c r="A53" s="95">
        <v>40</v>
      </c>
      <c r="B53" s="119" t="s">
        <v>108</v>
      </c>
      <c r="C53" s="119" t="s">
        <v>98</v>
      </c>
      <c r="D53" s="296" t="s">
        <v>277</v>
      </c>
      <c r="E53" s="120">
        <f>'Moors League'!L48</f>
        <v>43.4</v>
      </c>
      <c r="F53" s="341"/>
      <c r="G53" s="103"/>
      <c r="H53" s="104"/>
      <c r="I53" s="140">
        <f>'Moors League'!M48</f>
        <v>1</v>
      </c>
    </row>
    <row r="54" spans="1:9" s="97" customFormat="1" ht="21.75" customHeight="1">
      <c r="A54" s="95">
        <v>41</v>
      </c>
      <c r="B54" s="119" t="s">
        <v>94</v>
      </c>
      <c r="C54" s="119" t="s">
        <v>114</v>
      </c>
      <c r="D54" s="295" t="s">
        <v>291</v>
      </c>
      <c r="E54" s="106"/>
      <c r="F54" s="295" t="s">
        <v>263</v>
      </c>
      <c r="G54" s="107"/>
      <c r="H54" s="108"/>
      <c r="I54" s="101"/>
    </row>
    <row r="55" spans="1:9" s="97" customFormat="1" ht="21.75" customHeight="1">
      <c r="A55" s="95"/>
      <c r="B55" s="127"/>
      <c r="C55" s="127"/>
      <c r="D55" s="295" t="s">
        <v>292</v>
      </c>
      <c r="E55" s="106"/>
      <c r="F55" s="296" t="s">
        <v>272</v>
      </c>
      <c r="G55" s="107"/>
      <c r="H55" s="128" t="str">
        <f>'Moors League'!L49</f>
        <v>1.03.80</v>
      </c>
      <c r="I55" s="140">
        <f>'Moors League'!M49</f>
        <v>1</v>
      </c>
    </row>
    <row r="56" spans="1:9" s="97" customFormat="1" ht="21.75" customHeight="1">
      <c r="A56" s="95">
        <v>42</v>
      </c>
      <c r="B56" s="119" t="s">
        <v>96</v>
      </c>
      <c r="C56" s="119" t="s">
        <v>114</v>
      </c>
      <c r="D56" s="295" t="s">
        <v>268</v>
      </c>
      <c r="E56" s="106"/>
      <c r="F56" s="296" t="s">
        <v>264</v>
      </c>
      <c r="G56" s="107"/>
      <c r="H56" s="278"/>
      <c r="I56" s="101"/>
    </row>
    <row r="57" spans="1:9" s="97" customFormat="1" ht="21.75" customHeight="1">
      <c r="A57" s="95"/>
      <c r="B57" s="127"/>
      <c r="C57" s="127"/>
      <c r="D57" s="297" t="s">
        <v>293</v>
      </c>
      <c r="E57" s="106"/>
      <c r="F57" s="296" t="s">
        <v>273</v>
      </c>
      <c r="G57" s="107"/>
      <c r="H57" s="120">
        <f>'Moors League'!L50</f>
        <v>53.49</v>
      </c>
      <c r="I57" s="134">
        <f>'Moors League'!M50</f>
        <v>1</v>
      </c>
    </row>
    <row r="58" spans="1:9" s="97" customFormat="1" ht="21.75" customHeight="1">
      <c r="A58" s="95">
        <v>43</v>
      </c>
      <c r="B58" s="119" t="s">
        <v>97</v>
      </c>
      <c r="C58" s="119" t="s">
        <v>109</v>
      </c>
      <c r="D58" s="296" t="s">
        <v>274</v>
      </c>
      <c r="E58" s="106" t="s">
        <v>110</v>
      </c>
      <c r="F58" s="296" t="s">
        <v>296</v>
      </c>
      <c r="G58" s="143" t="s">
        <v>111</v>
      </c>
      <c r="H58" s="108"/>
      <c r="I58" s="101"/>
    </row>
    <row r="59" spans="1:9" s="97" customFormat="1" ht="21.75" customHeight="1">
      <c r="A59" s="95"/>
      <c r="B59" s="127"/>
      <c r="C59" s="127"/>
      <c r="D59" s="296" t="s">
        <v>265</v>
      </c>
      <c r="E59" s="106" t="s">
        <v>112</v>
      </c>
      <c r="F59" s="296" t="s">
        <v>281</v>
      </c>
      <c r="G59" s="143" t="s">
        <v>113</v>
      </c>
      <c r="H59" s="120" t="str">
        <f>'Moors League'!L51</f>
        <v>1.23.20</v>
      </c>
      <c r="I59" s="134">
        <f>'Moors League'!M51</f>
        <v>1</v>
      </c>
    </row>
    <row r="60" spans="1:12" s="97" customFormat="1" ht="21.75" customHeight="1">
      <c r="A60" s="95">
        <v>44</v>
      </c>
      <c r="B60" s="119" t="s">
        <v>99</v>
      </c>
      <c r="C60" s="119" t="s">
        <v>109</v>
      </c>
      <c r="D60" s="296" t="s">
        <v>275</v>
      </c>
      <c r="E60" s="106" t="s">
        <v>110</v>
      </c>
      <c r="F60" s="296" t="s">
        <v>270</v>
      </c>
      <c r="G60" s="143" t="s">
        <v>111</v>
      </c>
      <c r="H60" s="399" t="s">
        <v>395</v>
      </c>
      <c r="I60" s="400"/>
      <c r="J60" s="400"/>
      <c r="K60" s="400"/>
      <c r="L60" s="400"/>
    </row>
    <row r="61" spans="1:9" s="97" customFormat="1" ht="21.75" customHeight="1">
      <c r="A61" s="95"/>
      <c r="B61" s="127"/>
      <c r="C61" s="127"/>
      <c r="D61" s="296" t="s">
        <v>266</v>
      </c>
      <c r="E61" s="106" t="s">
        <v>112</v>
      </c>
      <c r="F61" s="296" t="s">
        <v>282</v>
      </c>
      <c r="G61" s="143" t="s">
        <v>113</v>
      </c>
      <c r="H61" s="120" t="str">
        <f>'Moors League'!L52</f>
        <v>DSQ</v>
      </c>
      <c r="I61" s="134">
        <f>'Moors League'!M52</f>
        <v>0</v>
      </c>
    </row>
    <row r="62" spans="1:9" s="97" customFormat="1" ht="21.75" customHeight="1">
      <c r="A62" s="95">
        <v>45</v>
      </c>
      <c r="B62" s="119" t="s">
        <v>106</v>
      </c>
      <c r="C62" s="119" t="s">
        <v>127</v>
      </c>
      <c r="D62" s="296" t="s">
        <v>294</v>
      </c>
      <c r="E62" s="120">
        <f>'Moors League'!L53</f>
        <v>45.58</v>
      </c>
      <c r="F62" s="306"/>
      <c r="G62" s="103"/>
      <c r="H62" s="104"/>
      <c r="I62" s="98">
        <f>'Moors League'!M53</f>
        <v>1</v>
      </c>
    </row>
    <row r="63" spans="1:9" s="97" customFormat="1" ht="21.75" customHeight="1">
      <c r="A63" s="95">
        <v>46</v>
      </c>
      <c r="B63" s="119" t="s">
        <v>108</v>
      </c>
      <c r="C63" s="119" t="s">
        <v>127</v>
      </c>
      <c r="D63" s="296" t="s">
        <v>295</v>
      </c>
      <c r="E63" s="120">
        <f>'Moors League'!L54</f>
        <v>35.42</v>
      </c>
      <c r="F63" s="306"/>
      <c r="G63" s="103"/>
      <c r="H63" s="104"/>
      <c r="I63" s="98">
        <f>'Moors League'!M54</f>
        <v>1</v>
      </c>
    </row>
    <row r="64" spans="1:9" s="97" customFormat="1" ht="21.75" customHeight="1">
      <c r="A64" s="95">
        <v>47</v>
      </c>
      <c r="B64" s="119" t="s">
        <v>103</v>
      </c>
      <c r="C64" s="119" t="s">
        <v>128</v>
      </c>
      <c r="D64" s="296" t="s">
        <v>284</v>
      </c>
      <c r="E64" s="120">
        <f>'Moors League'!L55</f>
        <v>19.5</v>
      </c>
      <c r="F64" s="146"/>
      <c r="G64" s="103"/>
      <c r="H64" s="104"/>
      <c r="I64" s="98">
        <f>'Moors League'!M55</f>
        <v>2</v>
      </c>
    </row>
    <row r="65" spans="1:9" s="97" customFormat="1" ht="21.75" customHeight="1">
      <c r="A65" s="95">
        <v>48</v>
      </c>
      <c r="B65" s="119" t="s">
        <v>105</v>
      </c>
      <c r="C65" s="119" t="s">
        <v>128</v>
      </c>
      <c r="D65" s="296" t="s">
        <v>285</v>
      </c>
      <c r="E65" s="120">
        <f>'Moors League'!L56</f>
        <v>28.61</v>
      </c>
      <c r="F65" s="306"/>
      <c r="G65" s="103"/>
      <c r="H65" s="104"/>
      <c r="I65" s="98">
        <f>'Moors League'!M56</f>
        <v>1</v>
      </c>
    </row>
    <row r="66" spans="1:9" s="97" customFormat="1" ht="21.75" customHeight="1">
      <c r="A66" s="95">
        <v>49</v>
      </c>
      <c r="B66" s="119" t="s">
        <v>100</v>
      </c>
      <c r="C66" s="119" t="s">
        <v>129</v>
      </c>
      <c r="D66" s="296" t="s">
        <v>286</v>
      </c>
      <c r="E66" s="120">
        <f>'Moors League'!L57</f>
        <v>42.66</v>
      </c>
      <c r="F66" s="306"/>
      <c r="G66" s="103"/>
      <c r="H66" s="104"/>
      <c r="I66" s="98">
        <f>'Moors League'!M57</f>
        <v>2</v>
      </c>
    </row>
    <row r="67" spans="1:9" s="97" customFormat="1" ht="21.75" customHeight="1">
      <c r="A67" s="95">
        <v>50</v>
      </c>
      <c r="B67" s="119" t="s">
        <v>102</v>
      </c>
      <c r="C67" s="119" t="s">
        <v>129</v>
      </c>
      <c r="D67" s="347" t="s">
        <v>277</v>
      </c>
      <c r="E67" s="120">
        <f>'Moors League'!L58</f>
        <v>42.01</v>
      </c>
      <c r="F67" s="306"/>
      <c r="G67" s="103"/>
      <c r="H67" s="104"/>
      <c r="I67" s="98">
        <f>'Moors League'!M58</f>
        <v>1</v>
      </c>
    </row>
    <row r="68" spans="1:9" s="97" customFormat="1" ht="21.75" customHeight="1">
      <c r="A68" s="95">
        <v>51</v>
      </c>
      <c r="B68" s="119" t="s">
        <v>97</v>
      </c>
      <c r="C68" s="119" t="s">
        <v>115</v>
      </c>
      <c r="D68" s="296" t="s">
        <v>296</v>
      </c>
      <c r="E68" s="120">
        <f>'Moors League'!L59</f>
        <v>47.08</v>
      </c>
      <c r="F68" s="306"/>
      <c r="G68" s="103"/>
      <c r="H68" s="104"/>
      <c r="I68" s="98">
        <f>'Moors League'!M59</f>
        <v>2</v>
      </c>
    </row>
    <row r="69" spans="1:9" s="97" customFormat="1" ht="21.75" customHeight="1">
      <c r="A69" s="95">
        <v>52</v>
      </c>
      <c r="B69" s="119" t="s">
        <v>99</v>
      </c>
      <c r="C69" s="119" t="s">
        <v>115</v>
      </c>
      <c r="D69" s="296" t="s">
        <v>275</v>
      </c>
      <c r="E69" s="120">
        <f>'Moors League'!L60</f>
        <v>52.33</v>
      </c>
      <c r="F69" s="306"/>
      <c r="G69" s="103"/>
      <c r="H69" s="104"/>
      <c r="I69" s="98">
        <f>'Moors League'!M60</f>
        <v>1</v>
      </c>
    </row>
    <row r="70" spans="1:9" s="97" customFormat="1" ht="21.75" customHeight="1">
      <c r="A70" s="95">
        <v>53</v>
      </c>
      <c r="B70" s="119" t="s">
        <v>94</v>
      </c>
      <c r="C70" s="119" t="s">
        <v>119</v>
      </c>
      <c r="D70" s="295" t="s">
        <v>263</v>
      </c>
      <c r="E70" s="120">
        <f>'Moors League'!L61</f>
        <v>31.52</v>
      </c>
      <c r="F70" s="306"/>
      <c r="G70" s="103"/>
      <c r="H70" s="104"/>
      <c r="I70" s="98">
        <f>'Moors League'!M61</f>
        <v>1</v>
      </c>
    </row>
    <row r="71" spans="1:9" s="97" customFormat="1" ht="21.75" customHeight="1">
      <c r="A71" s="95">
        <v>54</v>
      </c>
      <c r="B71" s="119" t="s">
        <v>96</v>
      </c>
      <c r="C71" s="119" t="s">
        <v>119</v>
      </c>
      <c r="D71" s="296" t="s">
        <v>273</v>
      </c>
      <c r="E71" s="120">
        <f>'Moors League'!L62</f>
        <v>28.69</v>
      </c>
      <c r="F71" s="306"/>
      <c r="G71" s="103"/>
      <c r="H71" s="104"/>
      <c r="I71" s="98">
        <f>'Moors League'!M62</f>
        <v>1</v>
      </c>
    </row>
    <row r="72" spans="1:9" s="97" customFormat="1" ht="21.75" customHeight="1">
      <c r="A72" s="95">
        <v>55</v>
      </c>
      <c r="B72" s="119" t="s">
        <v>106</v>
      </c>
      <c r="C72" s="119" t="s">
        <v>114</v>
      </c>
      <c r="D72" s="296" t="s">
        <v>274</v>
      </c>
      <c r="E72" s="129"/>
      <c r="F72" s="296" t="s">
        <v>276</v>
      </c>
      <c r="G72" s="130"/>
      <c r="H72" s="110"/>
      <c r="I72" s="101"/>
    </row>
    <row r="73" spans="1:9" s="97" customFormat="1" ht="21.75" customHeight="1">
      <c r="A73" s="95"/>
      <c r="B73" s="127"/>
      <c r="C73" s="127"/>
      <c r="D73" s="296" t="s">
        <v>283</v>
      </c>
      <c r="E73" s="129"/>
      <c r="F73" s="296" t="s">
        <v>294</v>
      </c>
      <c r="G73" s="107"/>
      <c r="H73" s="120" t="str">
        <f>'Moors League'!L63</f>
        <v>1.16.92</v>
      </c>
      <c r="I73" s="134">
        <f>'Moors League'!M63</f>
        <v>1</v>
      </c>
    </row>
    <row r="74" spans="1:9" s="97" customFormat="1" ht="21.75" customHeight="1">
      <c r="A74" s="95">
        <v>56</v>
      </c>
      <c r="B74" s="119" t="s">
        <v>108</v>
      </c>
      <c r="C74" s="119" t="s">
        <v>114</v>
      </c>
      <c r="D74" s="296" t="s">
        <v>271</v>
      </c>
      <c r="E74" s="106"/>
      <c r="F74" s="296" t="s">
        <v>275</v>
      </c>
      <c r="G74" s="130"/>
      <c r="H74" s="276"/>
      <c r="I74" s="111"/>
    </row>
    <row r="75" spans="1:9" s="97" customFormat="1" ht="21.75" customHeight="1">
      <c r="A75" s="95"/>
      <c r="B75" s="127"/>
      <c r="C75" s="127"/>
      <c r="D75" s="296" t="s">
        <v>277</v>
      </c>
      <c r="E75" s="106"/>
      <c r="F75" s="296" t="s">
        <v>295</v>
      </c>
      <c r="G75" s="130"/>
      <c r="H75" s="120" t="str">
        <f>'Moors League'!L64</f>
        <v>1.07.25</v>
      </c>
      <c r="I75" s="134">
        <f>'Moors League'!M64</f>
        <v>1</v>
      </c>
    </row>
    <row r="76" spans="1:9" s="144" customFormat="1" ht="21.75" customHeight="1">
      <c r="A76" s="95">
        <v>57</v>
      </c>
      <c r="B76" s="96" t="s">
        <v>120</v>
      </c>
      <c r="C76" s="96" t="s">
        <v>109</v>
      </c>
      <c r="D76" s="340" t="s">
        <v>278</v>
      </c>
      <c r="E76" s="106" t="s">
        <v>110</v>
      </c>
      <c r="F76" s="296" t="s">
        <v>289</v>
      </c>
      <c r="G76" s="107" t="s">
        <v>111</v>
      </c>
      <c r="H76" s="108"/>
      <c r="I76" s="101"/>
    </row>
    <row r="77" spans="1:9" s="144" customFormat="1" ht="21.75" customHeight="1">
      <c r="A77" s="95"/>
      <c r="B77" s="109"/>
      <c r="C77" s="145"/>
      <c r="D77" s="296" t="s">
        <v>284</v>
      </c>
      <c r="E77" s="106" t="s">
        <v>112</v>
      </c>
      <c r="F77" s="296" t="s">
        <v>269</v>
      </c>
      <c r="G77" s="143" t="s">
        <v>113</v>
      </c>
      <c r="H77" s="120" t="str">
        <f>'Moors League'!L65</f>
        <v>1.39.18</v>
      </c>
      <c r="I77" s="134">
        <f>'Moors League'!M65</f>
        <v>2</v>
      </c>
    </row>
    <row r="78" spans="1:9" s="97" customFormat="1" ht="21.75" customHeight="1">
      <c r="A78" s="95">
        <v>58</v>
      </c>
      <c r="B78" s="119" t="s">
        <v>121</v>
      </c>
      <c r="C78" s="119" t="s">
        <v>109</v>
      </c>
      <c r="D78" s="296" t="s">
        <v>279</v>
      </c>
      <c r="E78" s="106" t="s">
        <v>110</v>
      </c>
      <c r="F78" s="296" t="s">
        <v>290</v>
      </c>
      <c r="G78" s="143" t="s">
        <v>111</v>
      </c>
      <c r="H78" s="402"/>
      <c r="I78" s="403"/>
    </row>
    <row r="79" spans="1:9" s="97" customFormat="1" ht="21.75" customHeight="1">
      <c r="A79" s="95"/>
      <c r="B79" s="127"/>
      <c r="C79" s="127"/>
      <c r="D79" s="296" t="s">
        <v>285</v>
      </c>
      <c r="E79" s="106" t="s">
        <v>112</v>
      </c>
      <c r="F79" s="296" t="s">
        <v>270</v>
      </c>
      <c r="G79" s="143" t="s">
        <v>113</v>
      </c>
      <c r="H79" s="120" t="str">
        <f>'Moors League'!L66</f>
        <v>1.34.54</v>
      </c>
      <c r="I79" s="134">
        <f>'Moors League'!M66</f>
        <v>2</v>
      </c>
    </row>
    <row r="80" spans="1:9" s="97" customFormat="1" ht="21.75" customHeight="1">
      <c r="A80" s="95">
        <v>59</v>
      </c>
      <c r="B80" s="119" t="s">
        <v>130</v>
      </c>
      <c r="C80" s="119" t="s">
        <v>131</v>
      </c>
      <c r="D80" s="296" t="s">
        <v>286</v>
      </c>
      <c r="E80" s="106"/>
      <c r="F80" s="296" t="s">
        <v>267</v>
      </c>
      <c r="G80" s="107"/>
      <c r="H80" s="131"/>
      <c r="I80" s="111"/>
    </row>
    <row r="81" spans="1:9" s="97" customFormat="1" ht="21.75" customHeight="1">
      <c r="A81" s="95"/>
      <c r="B81" s="127"/>
      <c r="C81" s="127"/>
      <c r="D81" s="296" t="s">
        <v>280</v>
      </c>
      <c r="E81" s="106"/>
      <c r="F81" s="296" t="s">
        <v>288</v>
      </c>
      <c r="G81" s="107"/>
      <c r="H81" s="120" t="str">
        <f>'Moors League'!L67</f>
        <v>1.02.26</v>
      </c>
      <c r="I81" s="134">
        <f>'Moors League'!M67</f>
        <v>2</v>
      </c>
    </row>
    <row r="82" spans="1:9" s="97" customFormat="1" ht="21.75" customHeight="1">
      <c r="A82" s="95">
        <v>60</v>
      </c>
      <c r="B82" s="119" t="s">
        <v>123</v>
      </c>
      <c r="C82" s="119" t="s">
        <v>131</v>
      </c>
      <c r="D82" s="296" t="s">
        <v>271</v>
      </c>
      <c r="E82" s="106"/>
      <c r="F82" s="296" t="s">
        <v>268</v>
      </c>
      <c r="G82" s="130"/>
      <c r="H82" s="104"/>
      <c r="I82" s="111"/>
    </row>
    <row r="83" spans="1:9" s="97" customFormat="1" ht="21.75" customHeight="1">
      <c r="A83" s="95"/>
      <c r="B83" s="127"/>
      <c r="C83" s="127"/>
      <c r="D83" s="296" t="s">
        <v>295</v>
      </c>
      <c r="E83" s="106"/>
      <c r="F83" s="296" t="s">
        <v>277</v>
      </c>
      <c r="G83" s="130"/>
      <c r="H83" s="120" t="str">
        <f>'Moors League'!L68</f>
        <v>1.03.58</v>
      </c>
      <c r="I83" s="134">
        <f>'Moors League'!M68</f>
        <v>1</v>
      </c>
    </row>
    <row r="84" spans="1:9" s="97" customFormat="1" ht="21.75" customHeight="1">
      <c r="A84" s="95">
        <v>61</v>
      </c>
      <c r="B84" s="119" t="s">
        <v>132</v>
      </c>
      <c r="C84" s="119" t="s">
        <v>133</v>
      </c>
      <c r="D84" s="296" t="s">
        <v>284</v>
      </c>
      <c r="E84" s="106"/>
      <c r="F84" s="296" t="s">
        <v>270</v>
      </c>
      <c r="G84" s="107"/>
      <c r="H84" s="104"/>
      <c r="I84" s="111"/>
    </row>
    <row r="85" spans="1:9" s="97" customFormat="1" ht="21.75" customHeight="1">
      <c r="A85" s="95"/>
      <c r="B85" s="127"/>
      <c r="C85" s="146"/>
      <c r="D85" s="296" t="s">
        <v>281</v>
      </c>
      <c r="E85" s="106"/>
      <c r="F85" s="296" t="s">
        <v>266</v>
      </c>
      <c r="G85" s="130"/>
      <c r="H85" s="104"/>
      <c r="I85" s="111"/>
    </row>
    <row r="86" spans="1:9" s="97" customFormat="1" ht="21.75" customHeight="1">
      <c r="A86" s="95"/>
      <c r="B86" s="127"/>
      <c r="C86" s="127"/>
      <c r="D86" s="296" t="s">
        <v>283</v>
      </c>
      <c r="E86" s="106"/>
      <c r="F86" s="296" t="s">
        <v>277</v>
      </c>
      <c r="G86" s="107"/>
      <c r="H86" s="104"/>
      <c r="I86" s="111"/>
    </row>
    <row r="87" spans="1:9" s="97" customFormat="1" ht="21.75" customHeight="1">
      <c r="A87" s="95" t="s">
        <v>134</v>
      </c>
      <c r="B87" s="127"/>
      <c r="C87" s="127"/>
      <c r="D87" s="296" t="s">
        <v>288</v>
      </c>
      <c r="E87" s="106"/>
      <c r="F87" s="296" t="s">
        <v>268</v>
      </c>
      <c r="G87" s="130"/>
      <c r="H87" s="104"/>
      <c r="I87" s="111"/>
    </row>
    <row r="88" spans="1:9" s="97" customFormat="1" ht="21.75" customHeight="1" thickBot="1">
      <c r="A88" s="95"/>
      <c r="B88" s="127"/>
      <c r="C88" s="127"/>
      <c r="D88" s="296" t="s">
        <v>263</v>
      </c>
      <c r="E88" s="106"/>
      <c r="F88" s="296" t="s">
        <v>273</v>
      </c>
      <c r="G88" s="147"/>
      <c r="H88" s="122" t="str">
        <f>'Moors League'!L69</f>
        <v>2.45.26</v>
      </c>
      <c r="I88" s="148">
        <f>'Moors League'!M69</f>
        <v>1</v>
      </c>
    </row>
    <row r="89" spans="5:9" ht="24.75" customHeight="1" thickBot="1">
      <c r="E89" s="82"/>
      <c r="F89" s="306"/>
      <c r="G89" s="401" t="s">
        <v>88</v>
      </c>
      <c r="H89" s="401"/>
      <c r="I89" s="112">
        <f>SUM(I4:I88)</f>
        <v>76</v>
      </c>
    </row>
  </sheetData>
  <sheetProtection selectLockedCells="1" selectUnlockedCells="1"/>
  <mergeCells count="5">
    <mergeCell ref="A1:D1"/>
    <mergeCell ref="A2:B2"/>
    <mergeCell ref="H60:L60"/>
    <mergeCell ref="G89:H89"/>
    <mergeCell ref="H78:I78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28">
      <selection activeCell="F39" sqref="F39"/>
    </sheetView>
  </sheetViews>
  <sheetFormatPr defaultColWidth="9.140625" defaultRowHeight="12.75"/>
  <cols>
    <col min="1" max="1" width="3.7109375" style="221" customWidth="1"/>
    <col min="2" max="2" width="14.140625" style="1" customWidth="1"/>
    <col min="3" max="3" width="19.28125" style="1" customWidth="1"/>
    <col min="4" max="4" width="20.28125" style="1" customWidth="1"/>
    <col min="5" max="5" width="9.140625" style="218" customWidth="1"/>
    <col min="6" max="6" width="23.140625" style="1" customWidth="1"/>
    <col min="7" max="7" width="10.140625" style="218" customWidth="1"/>
    <col min="8" max="8" width="8.421875" style="219" customWidth="1"/>
    <col min="9" max="9" width="9.140625" style="220" customWidth="1"/>
    <col min="10" max="16384" width="9.140625" style="1" customWidth="1"/>
  </cols>
  <sheetData>
    <row r="1" spans="1:9" s="260" customFormat="1" ht="29.25" customHeight="1">
      <c r="A1" s="392" t="s">
        <v>92</v>
      </c>
      <c r="B1" s="392"/>
      <c r="C1" s="392"/>
      <c r="D1" s="392"/>
      <c r="E1" s="259"/>
      <c r="F1" s="260" t="str">
        <f>'Moors League'!X86</f>
        <v>Guisborough</v>
      </c>
      <c r="G1" s="259"/>
      <c r="H1" s="261"/>
      <c r="I1" s="262"/>
    </row>
    <row r="2" spans="1:9" s="214" customFormat="1" ht="18">
      <c r="A2" s="395" t="s">
        <v>1</v>
      </c>
      <c r="B2" s="395"/>
      <c r="C2" s="213" t="str">
        <f>'Moors League'!C3</f>
        <v>Redcar Leisure Centre (Host Saltburn)</v>
      </c>
      <c r="D2" s="213"/>
      <c r="E2" s="214" t="s">
        <v>93</v>
      </c>
      <c r="F2" s="215" t="str">
        <f>'Moors League'!L3</f>
        <v>14th May 2016</v>
      </c>
      <c r="H2" s="216"/>
      <c r="I2" s="217"/>
    </row>
    <row r="3" ht="12">
      <c r="I3" s="222" t="s">
        <v>16</v>
      </c>
    </row>
    <row r="4" spans="1:9" ht="21.75" customHeight="1">
      <c r="A4" s="223">
        <v>1</v>
      </c>
      <c r="B4" s="96" t="s">
        <v>94</v>
      </c>
      <c r="C4" s="96" t="s">
        <v>95</v>
      </c>
      <c r="D4" s="342" t="s">
        <v>330</v>
      </c>
      <c r="E4" s="224">
        <f>'Moors League'!P9</f>
        <v>38.21</v>
      </c>
      <c r="F4" s="4"/>
      <c r="G4" s="225"/>
      <c r="I4" s="226">
        <f>'Moors League'!Q9</f>
        <v>2</v>
      </c>
    </row>
    <row r="5" spans="1:9" ht="21.75" customHeight="1">
      <c r="A5" s="223">
        <v>2</v>
      </c>
      <c r="B5" s="96" t="s">
        <v>96</v>
      </c>
      <c r="C5" s="96" t="s">
        <v>95</v>
      </c>
      <c r="D5" s="343" t="s">
        <v>331</v>
      </c>
      <c r="E5" s="224">
        <f>'Moors League'!P10</f>
        <v>30.9</v>
      </c>
      <c r="F5" s="4"/>
      <c r="G5" s="225"/>
      <c r="I5" s="226">
        <f>'Moors League'!Q10</f>
        <v>2</v>
      </c>
    </row>
    <row r="6" spans="1:9" ht="21.75" customHeight="1">
      <c r="A6" s="223">
        <v>3</v>
      </c>
      <c r="B6" s="96" t="s">
        <v>97</v>
      </c>
      <c r="C6" s="96" t="s">
        <v>98</v>
      </c>
      <c r="D6" s="342" t="s">
        <v>332</v>
      </c>
      <c r="E6" s="224">
        <f>'Moors League'!P11</f>
        <v>36.94</v>
      </c>
      <c r="F6" s="227"/>
      <c r="G6" s="225"/>
      <c r="I6" s="226">
        <f>'Moors League'!Q11</f>
        <v>3</v>
      </c>
    </row>
    <row r="7" spans="1:9" ht="21.75" customHeight="1">
      <c r="A7" s="223">
        <v>4</v>
      </c>
      <c r="B7" s="96" t="s">
        <v>99</v>
      </c>
      <c r="C7" s="96" t="s">
        <v>98</v>
      </c>
      <c r="D7" s="342" t="s">
        <v>333</v>
      </c>
      <c r="E7" s="224">
        <f>'Moors League'!P12</f>
        <v>41.48</v>
      </c>
      <c r="F7" s="4"/>
      <c r="G7" s="225"/>
      <c r="I7" s="226">
        <f>'Moors League'!Q12</f>
        <v>2</v>
      </c>
    </row>
    <row r="8" spans="1:9" ht="21.75" customHeight="1">
      <c r="A8" s="223">
        <v>5</v>
      </c>
      <c r="B8" s="96" t="s">
        <v>100</v>
      </c>
      <c r="C8" s="96" t="s">
        <v>101</v>
      </c>
      <c r="D8" s="342" t="s">
        <v>334</v>
      </c>
      <c r="E8" s="224">
        <f>'Moors League'!P13</f>
        <v>39.5</v>
      </c>
      <c r="F8" s="4"/>
      <c r="G8" s="225"/>
      <c r="I8" s="226">
        <f>'Moors League'!Q13</f>
        <v>4</v>
      </c>
    </row>
    <row r="9" spans="1:9" ht="21.75" customHeight="1">
      <c r="A9" s="223">
        <v>6</v>
      </c>
      <c r="B9" s="96" t="s">
        <v>102</v>
      </c>
      <c r="C9" s="96" t="s">
        <v>101</v>
      </c>
      <c r="D9" s="342" t="s">
        <v>335</v>
      </c>
      <c r="E9" s="224">
        <f>'Moors League'!P14</f>
        <v>37.09</v>
      </c>
      <c r="F9" s="4"/>
      <c r="G9" s="225"/>
      <c r="I9" s="226">
        <f>'Moors League'!Q14</f>
        <v>2</v>
      </c>
    </row>
    <row r="10" spans="1:9" ht="21.75" customHeight="1">
      <c r="A10" s="223">
        <v>7</v>
      </c>
      <c r="B10" s="96" t="s">
        <v>103</v>
      </c>
      <c r="C10" s="96" t="s">
        <v>104</v>
      </c>
      <c r="D10" s="342" t="s">
        <v>336</v>
      </c>
      <c r="E10" s="224">
        <f>'Moors League'!P15</f>
        <v>16.97</v>
      </c>
      <c r="F10" s="4"/>
      <c r="G10" s="225"/>
      <c r="I10" s="226">
        <f>'Moors League'!Q15</f>
        <v>3</v>
      </c>
    </row>
    <row r="11" spans="1:9" ht="21.75" customHeight="1">
      <c r="A11" s="223">
        <v>8</v>
      </c>
      <c r="B11" s="96" t="s">
        <v>105</v>
      </c>
      <c r="C11" s="96" t="s">
        <v>104</v>
      </c>
      <c r="D11" s="342" t="s">
        <v>337</v>
      </c>
      <c r="E11" s="224">
        <f>'Moors League'!P16</f>
        <v>16.89</v>
      </c>
      <c r="F11" s="4"/>
      <c r="G11" s="225"/>
      <c r="I11" s="226">
        <f>'Moors League'!Q16</f>
        <v>4</v>
      </c>
    </row>
    <row r="12" spans="1:9" ht="21.75" customHeight="1">
      <c r="A12" s="223">
        <v>9</v>
      </c>
      <c r="B12" s="96" t="s">
        <v>106</v>
      </c>
      <c r="C12" s="96" t="s">
        <v>107</v>
      </c>
      <c r="D12" s="342" t="s">
        <v>338</v>
      </c>
      <c r="E12" s="224">
        <f>'Moors League'!P17</f>
        <v>40.94</v>
      </c>
      <c r="F12" s="4"/>
      <c r="G12" s="225"/>
      <c r="I12" s="226">
        <f>'Moors League'!Q17</f>
        <v>3</v>
      </c>
    </row>
    <row r="13" spans="1:9" ht="21.75" customHeight="1">
      <c r="A13" s="223">
        <v>10</v>
      </c>
      <c r="B13" s="96" t="s">
        <v>108</v>
      </c>
      <c r="C13" s="96" t="s">
        <v>107</v>
      </c>
      <c r="D13" s="342" t="s">
        <v>339</v>
      </c>
      <c r="E13" s="224">
        <f>'Moors League'!P18</f>
        <v>33.4</v>
      </c>
      <c r="F13" s="4"/>
      <c r="G13" s="225"/>
      <c r="I13" s="226">
        <f>'Moors League'!Q18</f>
        <v>3</v>
      </c>
    </row>
    <row r="14" spans="1:9" ht="21.75" customHeight="1">
      <c r="A14" s="223">
        <v>11</v>
      </c>
      <c r="B14" s="96" t="s">
        <v>94</v>
      </c>
      <c r="C14" s="96" t="s">
        <v>109</v>
      </c>
      <c r="D14" s="344" t="s">
        <v>340</v>
      </c>
      <c r="E14" s="228" t="s">
        <v>110</v>
      </c>
      <c r="F14" s="344" t="s">
        <v>334</v>
      </c>
      <c r="G14" s="228" t="s">
        <v>111</v>
      </c>
      <c r="H14" s="229"/>
      <c r="I14" s="230"/>
    </row>
    <row r="15" spans="1:9" ht="21.75" customHeight="1">
      <c r="A15" s="223"/>
      <c r="B15" s="96"/>
      <c r="C15" s="96"/>
      <c r="D15" s="344" t="s">
        <v>330</v>
      </c>
      <c r="E15" s="228" t="s">
        <v>112</v>
      </c>
      <c r="F15" s="344" t="s">
        <v>350</v>
      </c>
      <c r="G15" s="228" t="s">
        <v>113</v>
      </c>
      <c r="H15" s="224" t="str">
        <f>'Moors League'!P19</f>
        <v>1.08.97</v>
      </c>
      <c r="I15" s="231">
        <f>'Moors League'!Q19</f>
        <v>2</v>
      </c>
    </row>
    <row r="16" spans="1:9" ht="21.75" customHeight="1">
      <c r="A16" s="223">
        <v>12</v>
      </c>
      <c r="B16" s="96" t="s">
        <v>96</v>
      </c>
      <c r="C16" s="96" t="s">
        <v>109</v>
      </c>
      <c r="D16" s="344" t="s">
        <v>331</v>
      </c>
      <c r="E16" s="228" t="s">
        <v>110</v>
      </c>
      <c r="F16" s="344" t="s">
        <v>351</v>
      </c>
      <c r="G16" s="228" t="s">
        <v>111</v>
      </c>
      <c r="H16" s="232"/>
      <c r="I16" s="233"/>
    </row>
    <row r="17" spans="1:9" ht="21.75" customHeight="1">
      <c r="A17" s="223"/>
      <c r="B17" s="96"/>
      <c r="C17" s="96"/>
      <c r="D17" s="344" t="s">
        <v>341</v>
      </c>
      <c r="E17" s="228" t="s">
        <v>112</v>
      </c>
      <c r="F17" s="344" t="s">
        <v>358</v>
      </c>
      <c r="G17" s="228" t="s">
        <v>113</v>
      </c>
      <c r="H17" s="224">
        <f>'Moors League'!P20</f>
        <v>55.98</v>
      </c>
      <c r="I17" s="231">
        <f>'Moors League'!Q20</f>
        <v>4</v>
      </c>
    </row>
    <row r="18" spans="1:9" ht="21.75" customHeight="1">
      <c r="A18" s="223">
        <v>13</v>
      </c>
      <c r="B18" s="96" t="s">
        <v>97</v>
      </c>
      <c r="C18" s="96" t="s">
        <v>114</v>
      </c>
      <c r="D18" s="294" t="s">
        <v>197</v>
      </c>
      <c r="E18" s="228"/>
      <c r="F18" s="342" t="s">
        <v>344</v>
      </c>
      <c r="G18" s="234"/>
      <c r="H18" s="235"/>
      <c r="I18" s="233"/>
    </row>
    <row r="19" spans="1:9" ht="21.75" customHeight="1">
      <c r="A19" s="223"/>
      <c r="B19" s="96"/>
      <c r="C19" s="96"/>
      <c r="D19" s="342" t="s">
        <v>342</v>
      </c>
      <c r="E19" s="234"/>
      <c r="F19" s="342" t="s">
        <v>332</v>
      </c>
      <c r="G19" s="234"/>
      <c r="H19" s="224" t="str">
        <f>'Moors League'!P21</f>
        <v>1.00.48</v>
      </c>
      <c r="I19" s="231">
        <f>'Moors League'!Q21</f>
        <v>4</v>
      </c>
    </row>
    <row r="20" spans="1:9" ht="21.75" customHeight="1">
      <c r="A20" s="223">
        <v>14</v>
      </c>
      <c r="B20" s="96" t="s">
        <v>99</v>
      </c>
      <c r="C20" s="96" t="s">
        <v>114</v>
      </c>
      <c r="D20" s="294" t="s">
        <v>343</v>
      </c>
      <c r="E20" s="228"/>
      <c r="F20" s="342" t="s">
        <v>353</v>
      </c>
      <c r="G20" s="234"/>
      <c r="H20" s="232"/>
      <c r="I20" s="233"/>
    </row>
    <row r="21" spans="1:9" ht="21.75" customHeight="1">
      <c r="A21" s="223"/>
      <c r="B21" s="96"/>
      <c r="C21" s="96"/>
      <c r="D21" s="294" t="s">
        <v>333</v>
      </c>
      <c r="E21" s="228"/>
      <c r="F21" s="342" t="s">
        <v>359</v>
      </c>
      <c r="G21" s="234"/>
      <c r="H21" s="224" t="str">
        <f>'Moors League'!P22</f>
        <v>1.05.90</v>
      </c>
      <c r="I21" s="231">
        <f>'Moors League'!Q22</f>
        <v>4</v>
      </c>
    </row>
    <row r="22" spans="1:9" ht="21.75" customHeight="1">
      <c r="A22" s="223">
        <v>15</v>
      </c>
      <c r="B22" s="96" t="s">
        <v>106</v>
      </c>
      <c r="C22" s="96" t="s">
        <v>115</v>
      </c>
      <c r="D22" s="294" t="s">
        <v>334</v>
      </c>
      <c r="E22" s="224">
        <f>'Moors League'!P23</f>
        <v>40.15</v>
      </c>
      <c r="F22" s="305"/>
      <c r="I22" s="231">
        <f>'Moors League'!Q23</f>
        <v>4</v>
      </c>
    </row>
    <row r="23" spans="1:9" ht="21.75" customHeight="1">
      <c r="A23" s="223">
        <v>16</v>
      </c>
      <c r="B23" s="96" t="s">
        <v>108</v>
      </c>
      <c r="C23" s="96" t="s">
        <v>115</v>
      </c>
      <c r="D23" s="294" t="s">
        <v>339</v>
      </c>
      <c r="E23" s="224">
        <f>'Moors League'!P24</f>
        <v>38.39</v>
      </c>
      <c r="F23" s="305"/>
      <c r="I23" s="231">
        <f>'Moors League'!Q24</f>
        <v>2</v>
      </c>
    </row>
    <row r="24" spans="1:9" ht="21.75" customHeight="1">
      <c r="A24" s="223">
        <v>17</v>
      </c>
      <c r="B24" s="96" t="s">
        <v>103</v>
      </c>
      <c r="C24" s="96" t="s">
        <v>116</v>
      </c>
      <c r="D24" s="294" t="s">
        <v>336</v>
      </c>
      <c r="E24" s="224">
        <f>'Moors League'!P25</f>
        <v>20.21</v>
      </c>
      <c r="F24" s="305"/>
      <c r="I24" s="231">
        <f>'Moors League'!Q25</f>
        <v>3</v>
      </c>
    </row>
    <row r="25" spans="1:9" ht="21.75" customHeight="1">
      <c r="A25" s="223">
        <v>18</v>
      </c>
      <c r="B25" s="96" t="s">
        <v>105</v>
      </c>
      <c r="C25" s="96" t="s">
        <v>116</v>
      </c>
      <c r="D25" s="294" t="s">
        <v>337</v>
      </c>
      <c r="E25" s="224">
        <f>'Moors League'!P26</f>
        <v>21.06</v>
      </c>
      <c r="F25" s="305"/>
      <c r="I25" s="231">
        <f>'Moors League'!Q26</f>
        <v>4</v>
      </c>
    </row>
    <row r="26" spans="1:9" ht="21.75" customHeight="1">
      <c r="A26" s="223">
        <v>19</v>
      </c>
      <c r="B26" s="96" t="s">
        <v>100</v>
      </c>
      <c r="C26" s="96" t="s">
        <v>118</v>
      </c>
      <c r="D26" s="294" t="s">
        <v>330</v>
      </c>
      <c r="E26" s="224">
        <f>'Moors League'!P27</f>
        <v>35.78</v>
      </c>
      <c r="F26" s="305"/>
      <c r="I26" s="231">
        <f>'Moors League'!Q27</f>
        <v>2</v>
      </c>
    </row>
    <row r="27" spans="1:9" ht="21.75" customHeight="1">
      <c r="A27" s="223">
        <v>20</v>
      </c>
      <c r="B27" s="96" t="s">
        <v>102</v>
      </c>
      <c r="C27" s="96" t="s">
        <v>118</v>
      </c>
      <c r="D27" s="294" t="s">
        <v>136</v>
      </c>
      <c r="E27" s="224">
        <f>'Moors League'!P28</f>
        <v>30.41</v>
      </c>
      <c r="F27" s="305"/>
      <c r="I27" s="231">
        <f>'Moors League'!Q28</f>
        <v>3</v>
      </c>
    </row>
    <row r="28" spans="1:9" ht="21.75" customHeight="1">
      <c r="A28" s="223">
        <v>21</v>
      </c>
      <c r="B28" s="96" t="s">
        <v>97</v>
      </c>
      <c r="C28" s="96" t="s">
        <v>119</v>
      </c>
      <c r="D28" s="294" t="s">
        <v>344</v>
      </c>
      <c r="E28" s="224">
        <f>'Moors League'!P29</f>
        <v>33.13</v>
      </c>
      <c r="F28" s="305"/>
      <c r="I28" s="231">
        <f>'Moors League'!Q29</f>
        <v>4</v>
      </c>
    </row>
    <row r="29" spans="1:9" ht="21.75" customHeight="1">
      <c r="A29" s="223">
        <v>22</v>
      </c>
      <c r="B29" s="96" t="s">
        <v>99</v>
      </c>
      <c r="C29" s="96" t="s">
        <v>119</v>
      </c>
      <c r="D29" s="294" t="s">
        <v>343</v>
      </c>
      <c r="E29" s="224">
        <f>'Moors League'!P30</f>
        <v>33.85</v>
      </c>
      <c r="F29" s="305"/>
      <c r="I29" s="231">
        <f>'Moors League'!Q30</f>
        <v>3</v>
      </c>
    </row>
    <row r="30" spans="1:9" ht="21.75" customHeight="1">
      <c r="A30" s="223">
        <v>23</v>
      </c>
      <c r="B30" s="96" t="s">
        <v>94</v>
      </c>
      <c r="C30" s="96" t="s">
        <v>115</v>
      </c>
      <c r="D30" s="294" t="s">
        <v>197</v>
      </c>
      <c r="E30" s="224">
        <f>'Moors League'!P31</f>
        <v>38.17</v>
      </c>
      <c r="F30" s="305"/>
      <c r="I30" s="231">
        <f>'Moors League'!Q31</f>
        <v>4</v>
      </c>
    </row>
    <row r="31" spans="1:9" ht="21.75" customHeight="1">
      <c r="A31" s="223">
        <v>24</v>
      </c>
      <c r="B31" s="96" t="s">
        <v>96</v>
      </c>
      <c r="C31" s="96" t="s">
        <v>115</v>
      </c>
      <c r="D31" s="294" t="s">
        <v>341</v>
      </c>
      <c r="E31" s="224">
        <f>'Moors League'!P32</f>
        <v>33.1</v>
      </c>
      <c r="F31" s="305"/>
      <c r="I31" s="231">
        <f>'Moors League'!Q32</f>
        <v>4</v>
      </c>
    </row>
    <row r="32" spans="1:9" ht="21.75" customHeight="1">
      <c r="A32" s="223">
        <v>25</v>
      </c>
      <c r="B32" s="96" t="s">
        <v>106</v>
      </c>
      <c r="C32" s="96" t="s">
        <v>109</v>
      </c>
      <c r="D32" s="344" t="s">
        <v>338</v>
      </c>
      <c r="E32" s="228" t="s">
        <v>110</v>
      </c>
      <c r="F32" s="344" t="s">
        <v>334</v>
      </c>
      <c r="G32" s="228" t="s">
        <v>111</v>
      </c>
      <c r="H32" s="236"/>
      <c r="I32" s="230"/>
    </row>
    <row r="33" spans="1:9" ht="21.75" customHeight="1">
      <c r="A33" s="223"/>
      <c r="B33" s="96"/>
      <c r="C33" s="96"/>
      <c r="D33" s="344" t="s">
        <v>345</v>
      </c>
      <c r="E33" s="228" t="s">
        <v>112</v>
      </c>
      <c r="F33" s="344" t="s">
        <v>354</v>
      </c>
      <c r="G33" s="228" t="s">
        <v>113</v>
      </c>
      <c r="H33" s="237" t="str">
        <f>'Moors League'!P33</f>
        <v>1.13.03</v>
      </c>
      <c r="I33" s="238">
        <f>'Moors League'!Q33</f>
        <v>4</v>
      </c>
    </row>
    <row r="34" spans="1:9" ht="21.75" customHeight="1">
      <c r="A34" s="223">
        <v>26</v>
      </c>
      <c r="B34" s="96" t="s">
        <v>108</v>
      </c>
      <c r="C34" s="96" t="s">
        <v>109</v>
      </c>
      <c r="D34" s="344" t="s">
        <v>339</v>
      </c>
      <c r="E34" s="228" t="s">
        <v>110</v>
      </c>
      <c r="F34" s="344" t="s">
        <v>355</v>
      </c>
      <c r="G34" s="228" t="s">
        <v>111</v>
      </c>
      <c r="H34" s="232"/>
      <c r="I34" s="233"/>
    </row>
    <row r="35" spans="1:9" ht="21.75" customHeight="1">
      <c r="A35" s="223"/>
      <c r="B35" s="96"/>
      <c r="C35" s="96"/>
      <c r="D35" s="344" t="s">
        <v>346</v>
      </c>
      <c r="E35" s="228" t="s">
        <v>112</v>
      </c>
      <c r="F35" s="344" t="s">
        <v>352</v>
      </c>
      <c r="G35" s="228" t="s">
        <v>113</v>
      </c>
      <c r="H35" s="237" t="str">
        <f>'Moors League'!P34</f>
        <v>1.03.57</v>
      </c>
      <c r="I35" s="238">
        <f>'Moors League'!Q34</f>
        <v>3</v>
      </c>
    </row>
    <row r="36" spans="1:9" ht="21.75" customHeight="1">
      <c r="A36" s="223">
        <v>27</v>
      </c>
      <c r="B36" s="96" t="s">
        <v>120</v>
      </c>
      <c r="C36" s="96" t="s">
        <v>114</v>
      </c>
      <c r="D36" s="344" t="s">
        <v>336</v>
      </c>
      <c r="E36" s="274"/>
      <c r="F36" s="344" t="s">
        <v>360</v>
      </c>
      <c r="G36" s="275"/>
      <c r="H36" s="404"/>
      <c r="I36" s="404"/>
    </row>
    <row r="37" spans="1:9" ht="21.75" customHeight="1">
      <c r="A37" s="223"/>
      <c r="B37" s="239"/>
      <c r="C37" s="96"/>
      <c r="D37" s="344" t="s">
        <v>347</v>
      </c>
      <c r="E37" s="228"/>
      <c r="F37" s="344" t="s">
        <v>356</v>
      </c>
      <c r="G37" s="228"/>
      <c r="H37" s="237" t="str">
        <f>'Moors League'!P35</f>
        <v>1.15.95</v>
      </c>
      <c r="I37" s="238">
        <f>'Moors League'!Q35</f>
        <v>2</v>
      </c>
    </row>
    <row r="38" spans="1:9" ht="21.75" customHeight="1">
      <c r="A38" s="223">
        <v>28</v>
      </c>
      <c r="B38" s="96" t="s">
        <v>121</v>
      </c>
      <c r="C38" s="96" t="s">
        <v>114</v>
      </c>
      <c r="D38" s="294" t="s">
        <v>337</v>
      </c>
      <c r="E38" s="228"/>
      <c r="F38" s="342" t="s">
        <v>349</v>
      </c>
      <c r="G38" s="240"/>
      <c r="H38" s="353" t="s">
        <v>393</v>
      </c>
      <c r="I38" s="241"/>
    </row>
    <row r="39" spans="1:9" ht="21.75" customHeight="1">
      <c r="A39" s="223"/>
      <c r="B39" s="96"/>
      <c r="C39" s="96"/>
      <c r="D39" s="294" t="s">
        <v>348</v>
      </c>
      <c r="E39" s="228"/>
      <c r="F39" s="342" t="s">
        <v>361</v>
      </c>
      <c r="G39" s="228"/>
      <c r="H39" s="237" t="str">
        <f>'Moors League'!P36</f>
        <v>DSQ</v>
      </c>
      <c r="I39" s="238">
        <f>'Moors League'!Q36</f>
        <v>0</v>
      </c>
    </row>
    <row r="40" spans="1:9" ht="21.75" customHeight="1">
      <c r="A40" s="223">
        <v>29</v>
      </c>
      <c r="B40" s="96" t="s">
        <v>100</v>
      </c>
      <c r="C40" s="96" t="s">
        <v>122</v>
      </c>
      <c r="D40" s="344" t="s">
        <v>338</v>
      </c>
      <c r="E40" s="228" t="s">
        <v>110</v>
      </c>
      <c r="F40" s="344" t="s">
        <v>197</v>
      </c>
      <c r="G40" s="228" t="s">
        <v>111</v>
      </c>
      <c r="H40" s="232"/>
      <c r="I40" s="233"/>
    </row>
    <row r="41" spans="1:9" ht="21.75" customHeight="1">
      <c r="A41" s="223"/>
      <c r="B41" s="96"/>
      <c r="C41" s="96"/>
      <c r="D41" s="344" t="s">
        <v>330</v>
      </c>
      <c r="E41" s="228" t="s">
        <v>112</v>
      </c>
      <c r="F41" s="344" t="s">
        <v>334</v>
      </c>
      <c r="G41" s="228" t="s">
        <v>113</v>
      </c>
      <c r="H41" s="237" t="str">
        <f>'Moors League'!P37</f>
        <v>1.08.64</v>
      </c>
      <c r="I41" s="238">
        <f>'Moors League'!Q37</f>
        <v>3</v>
      </c>
    </row>
    <row r="42" spans="1:9" ht="21.75" customHeight="1">
      <c r="A42" s="223">
        <v>30</v>
      </c>
      <c r="B42" s="96" t="s">
        <v>123</v>
      </c>
      <c r="C42" s="96" t="s">
        <v>122</v>
      </c>
      <c r="D42" s="344" t="s">
        <v>331</v>
      </c>
      <c r="E42" s="228" t="s">
        <v>110</v>
      </c>
      <c r="F42" s="344" t="s">
        <v>357</v>
      </c>
      <c r="G42" s="228" t="s">
        <v>111</v>
      </c>
      <c r="H42" s="232"/>
      <c r="I42" s="233"/>
    </row>
    <row r="43" spans="1:9" ht="21.75" customHeight="1">
      <c r="A43" s="223"/>
      <c r="B43" s="96"/>
      <c r="C43" s="96"/>
      <c r="D43" s="344" t="s">
        <v>136</v>
      </c>
      <c r="E43" s="228" t="s">
        <v>112</v>
      </c>
      <c r="F43" s="344" t="s">
        <v>335</v>
      </c>
      <c r="G43" s="228" t="s">
        <v>113</v>
      </c>
      <c r="H43" s="242">
        <f>'Moors League'!P38</f>
        <v>58.99</v>
      </c>
      <c r="I43" s="231">
        <f>'Moors League'!Q38</f>
        <v>4</v>
      </c>
    </row>
    <row r="44" spans="1:9" ht="21.75" customHeight="1">
      <c r="A44" s="223">
        <v>31</v>
      </c>
      <c r="B44" s="96" t="s">
        <v>94</v>
      </c>
      <c r="C44" s="96" t="s">
        <v>98</v>
      </c>
      <c r="D44" s="294" t="s">
        <v>330</v>
      </c>
      <c r="E44" s="224">
        <f>'Moors League'!P39</f>
        <v>35.97</v>
      </c>
      <c r="F44" s="306"/>
      <c r="G44" s="220"/>
      <c r="H44" s="243"/>
      <c r="I44" s="231">
        <f>'Moors League'!Q39</f>
        <v>1</v>
      </c>
    </row>
    <row r="45" spans="1:9" ht="21.75" customHeight="1">
      <c r="A45" s="223">
        <v>32</v>
      </c>
      <c r="B45" s="96" t="s">
        <v>96</v>
      </c>
      <c r="C45" s="96" t="s">
        <v>98</v>
      </c>
      <c r="D45" s="294" t="s">
        <v>341</v>
      </c>
      <c r="E45" s="224">
        <f>'Moors League'!P40</f>
        <v>27.52</v>
      </c>
      <c r="F45" s="306"/>
      <c r="G45" s="220"/>
      <c r="H45" s="243"/>
      <c r="I45" s="231">
        <f>'Moors League'!Q40</f>
        <v>4</v>
      </c>
    </row>
    <row r="46" spans="1:9" ht="21.75" customHeight="1">
      <c r="A46" s="223">
        <v>33</v>
      </c>
      <c r="B46" s="96" t="s">
        <v>97</v>
      </c>
      <c r="C46" s="96" t="s">
        <v>124</v>
      </c>
      <c r="D46" s="294" t="s">
        <v>197</v>
      </c>
      <c r="E46" s="224">
        <f>'Moors League'!P41</f>
        <v>36.3</v>
      </c>
      <c r="F46" s="306"/>
      <c r="G46" s="220"/>
      <c r="H46" s="243"/>
      <c r="I46" s="231">
        <f>'Moors League'!Q41</f>
        <v>4</v>
      </c>
    </row>
    <row r="47" spans="1:9" ht="21.75" customHeight="1">
      <c r="A47" s="223">
        <v>34</v>
      </c>
      <c r="B47" s="96" t="s">
        <v>99</v>
      </c>
      <c r="C47" s="96" t="s">
        <v>124</v>
      </c>
      <c r="D47" s="294" t="s">
        <v>343</v>
      </c>
      <c r="E47" s="224">
        <f>'Moors League'!P42</f>
        <v>42.87</v>
      </c>
      <c r="F47" s="306"/>
      <c r="G47" s="220"/>
      <c r="H47" s="243"/>
      <c r="I47" s="231">
        <f>'Moors League'!Q42</f>
        <v>3</v>
      </c>
    </row>
    <row r="48" spans="1:9" ht="21.75" customHeight="1">
      <c r="A48" s="223">
        <v>35</v>
      </c>
      <c r="B48" s="96" t="s">
        <v>100</v>
      </c>
      <c r="C48" s="96" t="s">
        <v>125</v>
      </c>
      <c r="D48" s="294" t="s">
        <v>334</v>
      </c>
      <c r="E48" s="224">
        <f>'Moors League'!P43</f>
        <v>32.5</v>
      </c>
      <c r="F48" s="306"/>
      <c r="G48" s="220"/>
      <c r="H48" s="243"/>
      <c r="I48" s="231">
        <f>'Moors League'!Q43</f>
        <v>2</v>
      </c>
    </row>
    <row r="49" spans="1:9" ht="21.75" customHeight="1">
      <c r="A49" s="223">
        <v>36</v>
      </c>
      <c r="B49" s="96" t="s">
        <v>102</v>
      </c>
      <c r="C49" s="96" t="s">
        <v>125</v>
      </c>
      <c r="D49" s="294" t="s">
        <v>136</v>
      </c>
      <c r="E49" s="224">
        <f>'Moors League'!P44</f>
        <v>26.78</v>
      </c>
      <c r="F49" s="306"/>
      <c r="G49" s="220"/>
      <c r="H49" s="243"/>
      <c r="I49" s="231">
        <f>'Moors League'!Q44</f>
        <v>3</v>
      </c>
    </row>
    <row r="50" spans="1:9" ht="21.75" customHeight="1">
      <c r="A50" s="223">
        <v>37</v>
      </c>
      <c r="B50" s="96" t="s">
        <v>103</v>
      </c>
      <c r="C50" s="96" t="s">
        <v>126</v>
      </c>
      <c r="D50" s="294" t="s">
        <v>336</v>
      </c>
      <c r="E50" s="224">
        <f>'Moors League'!P45</f>
        <v>24.17</v>
      </c>
      <c r="F50" s="306"/>
      <c r="G50" s="220"/>
      <c r="H50" s="243"/>
      <c r="I50" s="231">
        <f>'Moors League'!Q45</f>
        <v>2</v>
      </c>
    </row>
    <row r="51" spans="1:9" ht="21.75" customHeight="1">
      <c r="A51" s="223">
        <v>38</v>
      </c>
      <c r="B51" s="96" t="s">
        <v>105</v>
      </c>
      <c r="C51" s="96" t="s">
        <v>126</v>
      </c>
      <c r="D51" s="294" t="s">
        <v>349</v>
      </c>
      <c r="E51" s="224">
        <f>'Moors League'!P46</f>
        <v>23.48</v>
      </c>
      <c r="F51" s="306"/>
      <c r="G51" s="220"/>
      <c r="H51" s="243"/>
      <c r="I51" s="231">
        <f>'Moors League'!Q46</f>
        <v>4</v>
      </c>
    </row>
    <row r="52" spans="1:9" ht="21.75" customHeight="1">
      <c r="A52" s="223">
        <v>39</v>
      </c>
      <c r="B52" s="96" t="s">
        <v>106</v>
      </c>
      <c r="C52" s="96" t="s">
        <v>98</v>
      </c>
      <c r="D52" s="294" t="s">
        <v>345</v>
      </c>
      <c r="E52" s="224">
        <f>'Moors League'!P47</f>
        <v>39.65</v>
      </c>
      <c r="F52" s="306"/>
      <c r="G52" s="220"/>
      <c r="H52" s="243"/>
      <c r="I52" s="231">
        <f>'Moors League'!Q47</f>
        <v>3</v>
      </c>
    </row>
    <row r="53" spans="1:9" ht="21.75" customHeight="1">
      <c r="A53" s="223">
        <v>40</v>
      </c>
      <c r="B53" s="96" t="s">
        <v>108</v>
      </c>
      <c r="C53" s="96" t="s">
        <v>98</v>
      </c>
      <c r="D53" s="294" t="s">
        <v>339</v>
      </c>
      <c r="E53" s="224">
        <f>'Moors League'!P48</f>
        <v>31.3</v>
      </c>
      <c r="F53" s="306"/>
      <c r="G53" s="220"/>
      <c r="H53" s="243"/>
      <c r="I53" s="231">
        <f>'Moors League'!Q48</f>
        <v>4</v>
      </c>
    </row>
    <row r="54" spans="1:9" ht="21.75" customHeight="1">
      <c r="A54" s="223">
        <v>41</v>
      </c>
      <c r="B54" s="96" t="s">
        <v>94</v>
      </c>
      <c r="C54" s="96" t="s">
        <v>114</v>
      </c>
      <c r="D54" s="294" t="s">
        <v>197</v>
      </c>
      <c r="E54" s="244"/>
      <c r="F54" s="342" t="s">
        <v>354</v>
      </c>
      <c r="G54" s="245"/>
      <c r="H54" s="246"/>
      <c r="I54" s="230"/>
    </row>
    <row r="55" spans="1:9" ht="21.75" customHeight="1">
      <c r="A55" s="223"/>
      <c r="B55" s="96"/>
      <c r="C55" s="96"/>
      <c r="D55" s="294" t="s">
        <v>350</v>
      </c>
      <c r="E55" s="244"/>
      <c r="F55" s="342" t="s">
        <v>330</v>
      </c>
      <c r="G55" s="245"/>
      <c r="H55" s="224" t="str">
        <f>'Moors League'!P49</f>
        <v>1.00.43</v>
      </c>
      <c r="I55" s="231">
        <f>'Moors League'!Q49</f>
        <v>2</v>
      </c>
    </row>
    <row r="56" spans="1:9" ht="21.75" customHeight="1">
      <c r="A56" s="223">
        <v>42</v>
      </c>
      <c r="B56" s="96" t="s">
        <v>96</v>
      </c>
      <c r="C56" s="96" t="s">
        <v>114</v>
      </c>
      <c r="D56" s="294" t="s">
        <v>136</v>
      </c>
      <c r="E56" s="244"/>
      <c r="F56" s="342" t="s">
        <v>358</v>
      </c>
      <c r="G56" s="245"/>
      <c r="H56" s="247"/>
      <c r="I56" s="230"/>
    </row>
    <row r="57" spans="1:9" ht="21.75" customHeight="1">
      <c r="A57" s="223"/>
      <c r="B57" s="96"/>
      <c r="C57" s="96"/>
      <c r="D57" s="294" t="s">
        <v>351</v>
      </c>
      <c r="E57" s="244"/>
      <c r="F57" s="342" t="s">
        <v>341</v>
      </c>
      <c r="G57" s="245"/>
      <c r="H57" s="224">
        <f>'Moors League'!P50</f>
        <v>49.5</v>
      </c>
      <c r="I57" s="231">
        <f>'Moors League'!Q50</f>
        <v>3</v>
      </c>
    </row>
    <row r="58" spans="1:9" ht="21.75" customHeight="1">
      <c r="A58" s="223">
        <v>43</v>
      </c>
      <c r="B58" s="96" t="s">
        <v>97</v>
      </c>
      <c r="C58" s="96" t="s">
        <v>109</v>
      </c>
      <c r="D58" s="344" t="s">
        <v>343</v>
      </c>
      <c r="E58" s="244" t="s">
        <v>110</v>
      </c>
      <c r="F58" s="344" t="s">
        <v>353</v>
      </c>
      <c r="G58" s="245" t="s">
        <v>111</v>
      </c>
      <c r="H58" s="301"/>
      <c r="I58" s="230"/>
    </row>
    <row r="59" spans="1:9" ht="21.75" customHeight="1">
      <c r="A59" s="223"/>
      <c r="B59" s="96"/>
      <c r="C59" s="96"/>
      <c r="D59" s="344" t="s">
        <v>333</v>
      </c>
      <c r="E59" s="244" t="s">
        <v>112</v>
      </c>
      <c r="F59" s="344" t="s">
        <v>359</v>
      </c>
      <c r="G59" s="245" t="s">
        <v>113</v>
      </c>
      <c r="H59" s="224" t="str">
        <f>'Moors League'!P51</f>
        <v>1.09.79</v>
      </c>
      <c r="I59" s="231">
        <f>'Moors League'!Q51</f>
        <v>4</v>
      </c>
    </row>
    <row r="60" spans="1:9" ht="21.75" customHeight="1">
      <c r="A60" s="223">
        <v>44</v>
      </c>
      <c r="B60" s="96" t="s">
        <v>99</v>
      </c>
      <c r="C60" s="96" t="s">
        <v>109</v>
      </c>
      <c r="D60" s="344" t="s">
        <v>342</v>
      </c>
      <c r="E60" s="244" t="s">
        <v>110</v>
      </c>
      <c r="F60" s="344" t="s">
        <v>197</v>
      </c>
      <c r="G60" s="245" t="s">
        <v>111</v>
      </c>
      <c r="H60" s="246"/>
      <c r="I60" s="230"/>
    </row>
    <row r="61" spans="1:9" ht="21.75" customHeight="1">
      <c r="A61" s="223"/>
      <c r="B61" s="96"/>
      <c r="C61" s="96"/>
      <c r="D61" s="344" t="s">
        <v>332</v>
      </c>
      <c r="E61" s="244" t="s">
        <v>112</v>
      </c>
      <c r="F61" s="345" t="s">
        <v>344</v>
      </c>
      <c r="G61" s="245" t="s">
        <v>113</v>
      </c>
      <c r="H61" s="224" t="str">
        <f>'Moors League'!P52</f>
        <v>1.17.07</v>
      </c>
      <c r="I61" s="231">
        <f>'Moors League'!Q52</f>
        <v>4</v>
      </c>
    </row>
    <row r="62" spans="1:9" ht="21.75" customHeight="1">
      <c r="A62" s="223">
        <v>45</v>
      </c>
      <c r="B62" s="96" t="s">
        <v>106</v>
      </c>
      <c r="C62" s="96" t="s">
        <v>127</v>
      </c>
      <c r="D62" s="294" t="s">
        <v>340</v>
      </c>
      <c r="E62" s="224">
        <f>'Moors League'!P53</f>
        <v>33.19</v>
      </c>
      <c r="F62" s="306"/>
      <c r="G62" s="220"/>
      <c r="H62" s="243"/>
      <c r="I62" s="231">
        <f>'Moors League'!Q53</f>
        <v>3</v>
      </c>
    </row>
    <row r="63" spans="1:9" ht="21.75" customHeight="1">
      <c r="A63" s="223">
        <v>46</v>
      </c>
      <c r="B63" s="96" t="s">
        <v>108</v>
      </c>
      <c r="C63" s="96" t="s">
        <v>127</v>
      </c>
      <c r="D63" s="294" t="s">
        <v>352</v>
      </c>
      <c r="E63" s="224">
        <f>'Moors League'!P54</f>
        <v>29.2</v>
      </c>
      <c r="F63" s="306"/>
      <c r="G63" s="220"/>
      <c r="H63" s="243"/>
      <c r="I63" s="231">
        <f>'Moors League'!Q54</f>
        <v>3</v>
      </c>
    </row>
    <row r="64" spans="1:9" ht="21.75" customHeight="1">
      <c r="A64" s="223">
        <v>47</v>
      </c>
      <c r="B64" s="96" t="s">
        <v>103</v>
      </c>
      <c r="C64" s="96" t="s">
        <v>128</v>
      </c>
      <c r="D64" s="294" t="s">
        <v>336</v>
      </c>
      <c r="E64" s="224">
        <f>'Moors League'!P55</f>
        <v>21.02</v>
      </c>
      <c r="F64" s="306"/>
      <c r="G64" s="220"/>
      <c r="H64" s="243"/>
      <c r="I64" s="231">
        <f>'Moors League'!Q55</f>
        <v>1</v>
      </c>
    </row>
    <row r="65" spans="1:9" ht="21.75" customHeight="1">
      <c r="A65" s="223">
        <v>48</v>
      </c>
      <c r="B65" s="96" t="s">
        <v>105</v>
      </c>
      <c r="C65" s="96" t="s">
        <v>128</v>
      </c>
      <c r="D65" s="294" t="s">
        <v>349</v>
      </c>
      <c r="E65" s="224">
        <f>'Moors League'!P56</f>
        <v>20.63</v>
      </c>
      <c r="F65" s="306"/>
      <c r="G65" s="220"/>
      <c r="H65" s="243"/>
      <c r="I65" s="231">
        <f>'Moors League'!Q56</f>
        <v>3</v>
      </c>
    </row>
    <row r="66" spans="1:9" ht="21.75" customHeight="1">
      <c r="A66" s="223">
        <v>49</v>
      </c>
      <c r="B66" s="96" t="s">
        <v>100</v>
      </c>
      <c r="C66" s="96" t="s">
        <v>129</v>
      </c>
      <c r="D66" s="294" t="s">
        <v>197</v>
      </c>
      <c r="E66" s="224">
        <f>'Moors League'!P57</f>
        <v>36.46</v>
      </c>
      <c r="F66" s="306"/>
      <c r="G66" s="220"/>
      <c r="H66" s="243"/>
      <c r="I66" s="231">
        <f>'Moors League'!Q57</f>
        <v>4</v>
      </c>
    </row>
    <row r="67" spans="1:9" ht="21.75" customHeight="1">
      <c r="A67" s="223">
        <v>50</v>
      </c>
      <c r="B67" s="96" t="s">
        <v>102</v>
      </c>
      <c r="C67" s="96" t="s">
        <v>129</v>
      </c>
      <c r="D67" s="294" t="s">
        <v>331</v>
      </c>
      <c r="E67" s="224">
        <f>'Moors League'!P58</f>
        <v>31.27</v>
      </c>
      <c r="F67" s="306"/>
      <c r="G67" s="220"/>
      <c r="H67" s="243"/>
      <c r="I67" s="231">
        <f>'Moors League'!Q58</f>
        <v>3</v>
      </c>
    </row>
    <row r="68" spans="1:9" ht="21.75" customHeight="1">
      <c r="A68" s="223">
        <v>51</v>
      </c>
      <c r="B68" s="96" t="s">
        <v>97</v>
      </c>
      <c r="C68" s="96" t="s">
        <v>115</v>
      </c>
      <c r="D68" s="294" t="s">
        <v>344</v>
      </c>
      <c r="E68" s="224">
        <f>'Moors League'!P59</f>
        <v>42.12</v>
      </c>
      <c r="F68" s="306"/>
      <c r="G68" s="220"/>
      <c r="H68" s="243"/>
      <c r="I68" s="231">
        <f>'Moors League'!Q59</f>
        <v>4</v>
      </c>
    </row>
    <row r="69" spans="1:9" ht="21.75" customHeight="1">
      <c r="A69" s="223">
        <v>52</v>
      </c>
      <c r="B69" s="96" t="s">
        <v>99</v>
      </c>
      <c r="C69" s="96" t="s">
        <v>115</v>
      </c>
      <c r="D69" s="294" t="s">
        <v>353</v>
      </c>
      <c r="E69" s="224">
        <f>'Moors League'!P60</f>
        <v>43.9</v>
      </c>
      <c r="F69" s="306"/>
      <c r="G69" s="248"/>
      <c r="H69" s="249"/>
      <c r="I69" s="231">
        <f>'Moors League'!Q60</f>
        <v>3</v>
      </c>
    </row>
    <row r="70" spans="1:9" ht="21.75" customHeight="1">
      <c r="A70" s="223">
        <v>53</v>
      </c>
      <c r="B70" s="96" t="s">
        <v>94</v>
      </c>
      <c r="C70" s="96" t="s">
        <v>119</v>
      </c>
      <c r="D70" s="294" t="s">
        <v>330</v>
      </c>
      <c r="E70" s="224">
        <f>'Moors League'!P61</f>
        <v>31.44</v>
      </c>
      <c r="F70" s="306"/>
      <c r="G70" s="220"/>
      <c r="H70" s="243"/>
      <c r="I70" s="231">
        <f>'Moors League'!Q61</f>
        <v>2</v>
      </c>
    </row>
    <row r="71" spans="1:9" ht="21.75" customHeight="1">
      <c r="A71" s="223">
        <v>54</v>
      </c>
      <c r="B71" s="96" t="s">
        <v>96</v>
      </c>
      <c r="C71" s="96" t="s">
        <v>119</v>
      </c>
      <c r="D71" s="294" t="s">
        <v>341</v>
      </c>
      <c r="E71" s="224">
        <f>'Moors League'!P62</f>
        <v>25.82</v>
      </c>
      <c r="F71" s="306"/>
      <c r="G71" s="220"/>
      <c r="H71" s="243"/>
      <c r="I71" s="231">
        <f>'Moors League'!Q62</f>
        <v>3</v>
      </c>
    </row>
    <row r="72" spans="1:9" ht="21.75" customHeight="1">
      <c r="A72" s="223">
        <v>55</v>
      </c>
      <c r="B72" s="96" t="s">
        <v>106</v>
      </c>
      <c r="C72" s="96" t="s">
        <v>114</v>
      </c>
      <c r="D72" s="294" t="s">
        <v>345</v>
      </c>
      <c r="E72" s="250"/>
      <c r="F72" s="342" t="s">
        <v>338</v>
      </c>
      <c r="G72" s="251"/>
      <c r="H72" s="246"/>
      <c r="I72" s="230"/>
    </row>
    <row r="73" spans="1:9" ht="21.75" customHeight="1">
      <c r="A73" s="223"/>
      <c r="B73" s="96"/>
      <c r="C73" s="96"/>
      <c r="D73" s="294" t="s">
        <v>354</v>
      </c>
      <c r="E73" s="250"/>
      <c r="F73" s="342" t="s">
        <v>340</v>
      </c>
      <c r="G73" s="252"/>
      <c r="H73" s="224" t="str">
        <f>'Moors League'!P63</f>
        <v>1.03.19</v>
      </c>
      <c r="I73" s="231">
        <f>'Moors League'!Q63</f>
        <v>3</v>
      </c>
    </row>
    <row r="74" spans="1:9" ht="21.75" customHeight="1">
      <c r="A74" s="223">
        <v>56</v>
      </c>
      <c r="B74" s="96" t="s">
        <v>108</v>
      </c>
      <c r="C74" s="96" t="s">
        <v>114</v>
      </c>
      <c r="D74" s="294" t="s">
        <v>339</v>
      </c>
      <c r="E74" s="253"/>
      <c r="F74" s="342" t="s">
        <v>346</v>
      </c>
      <c r="G74" s="251"/>
      <c r="H74" s="243"/>
      <c r="I74" s="222"/>
    </row>
    <row r="75" spans="1:9" ht="21.75" customHeight="1">
      <c r="A75" s="223"/>
      <c r="B75" s="96"/>
      <c r="C75" s="96"/>
      <c r="D75" s="294" t="s">
        <v>355</v>
      </c>
      <c r="E75" s="253"/>
      <c r="F75" s="342" t="s">
        <v>352</v>
      </c>
      <c r="G75" s="251"/>
      <c r="H75" s="224">
        <f>'Moors League'!P64</f>
        <v>56.78</v>
      </c>
      <c r="I75" s="231">
        <f>'Moors League'!Q64</f>
        <v>3</v>
      </c>
    </row>
    <row r="76" spans="1:9" ht="21.75" customHeight="1">
      <c r="A76" s="223">
        <v>57</v>
      </c>
      <c r="B76" s="96" t="s">
        <v>120</v>
      </c>
      <c r="C76" s="96" t="s">
        <v>109</v>
      </c>
      <c r="D76" s="344" t="s">
        <v>356</v>
      </c>
      <c r="E76" s="253" t="s">
        <v>110</v>
      </c>
      <c r="F76" s="344" t="s">
        <v>360</v>
      </c>
      <c r="G76" s="252" t="s">
        <v>111</v>
      </c>
      <c r="H76" s="405" t="s">
        <v>396</v>
      </c>
      <c r="I76" s="406"/>
    </row>
    <row r="77" spans="1:9" ht="21.75" customHeight="1">
      <c r="A77" s="223"/>
      <c r="B77" s="96"/>
      <c r="C77" s="96"/>
      <c r="D77" s="344" t="s">
        <v>336</v>
      </c>
      <c r="E77" s="307" t="s">
        <v>112</v>
      </c>
      <c r="F77" s="344" t="s">
        <v>347</v>
      </c>
      <c r="G77" s="252" t="s">
        <v>113</v>
      </c>
      <c r="H77" s="224" t="str">
        <f>'Moors League'!P65</f>
        <v>DSQ</v>
      </c>
      <c r="I77" s="231">
        <f>'Moors League'!Q65</f>
        <v>0</v>
      </c>
    </row>
    <row r="78" spans="1:10" ht="21.75" customHeight="1">
      <c r="A78" s="223">
        <v>58</v>
      </c>
      <c r="B78" s="96" t="s">
        <v>121</v>
      </c>
      <c r="C78" s="96" t="s">
        <v>109</v>
      </c>
      <c r="D78" s="344" t="s">
        <v>337</v>
      </c>
      <c r="E78" s="309" t="s">
        <v>110</v>
      </c>
      <c r="F78" s="345" t="s">
        <v>349</v>
      </c>
      <c r="G78" s="252" t="s">
        <v>111</v>
      </c>
      <c r="H78" s="407"/>
      <c r="I78" s="408"/>
      <c r="J78" s="263"/>
    </row>
    <row r="79" spans="1:9" ht="21.75" customHeight="1">
      <c r="A79" s="223"/>
      <c r="B79" s="96"/>
      <c r="C79" s="96"/>
      <c r="D79" s="344" t="s">
        <v>348</v>
      </c>
      <c r="E79" s="309" t="s">
        <v>112</v>
      </c>
      <c r="F79" s="345" t="s">
        <v>361</v>
      </c>
      <c r="G79" s="252" t="s">
        <v>113</v>
      </c>
      <c r="H79" s="224" t="str">
        <f>'Moors League'!P66</f>
        <v>1.30.70</v>
      </c>
      <c r="I79" s="231">
        <f>'Moors League'!Q66</f>
        <v>4</v>
      </c>
    </row>
    <row r="80" spans="1:9" ht="21.75" customHeight="1">
      <c r="A80" s="223">
        <v>59</v>
      </c>
      <c r="B80" s="96" t="s">
        <v>130</v>
      </c>
      <c r="C80" s="96" t="s">
        <v>131</v>
      </c>
      <c r="D80" s="294" t="s">
        <v>330</v>
      </c>
      <c r="E80" s="309"/>
      <c r="F80" s="342" t="s">
        <v>197</v>
      </c>
      <c r="G80" s="252"/>
      <c r="H80" s="300"/>
      <c r="I80" s="222"/>
    </row>
    <row r="81" spans="1:9" ht="21.75" customHeight="1">
      <c r="A81" s="223"/>
      <c r="B81" s="96"/>
      <c r="C81" s="96"/>
      <c r="D81" s="294" t="s">
        <v>334</v>
      </c>
      <c r="E81" s="308"/>
      <c r="F81" s="342" t="s">
        <v>340</v>
      </c>
      <c r="G81" s="252"/>
      <c r="H81" s="224" t="str">
        <f>'Moors League'!P67</f>
        <v>1.00.10</v>
      </c>
      <c r="I81" s="231">
        <f>'Moors League'!Q67</f>
        <v>4</v>
      </c>
    </row>
    <row r="82" spans="1:9" ht="21.75" customHeight="1">
      <c r="A82" s="223">
        <v>60</v>
      </c>
      <c r="B82" s="96" t="s">
        <v>123</v>
      </c>
      <c r="C82" s="96" t="s">
        <v>131</v>
      </c>
      <c r="D82" s="294" t="s">
        <v>136</v>
      </c>
      <c r="E82" s="253"/>
      <c r="F82" s="342" t="s">
        <v>331</v>
      </c>
      <c r="G82" s="251"/>
      <c r="H82" s="243"/>
      <c r="I82" s="222"/>
    </row>
    <row r="83" spans="1:9" ht="21.75" customHeight="1">
      <c r="A83" s="223"/>
      <c r="B83" s="96"/>
      <c r="C83" s="96"/>
      <c r="D83" s="294" t="s">
        <v>357</v>
      </c>
      <c r="E83" s="253"/>
      <c r="F83" s="342" t="s">
        <v>335</v>
      </c>
      <c r="G83" s="251"/>
      <c r="H83" s="224">
        <f>'Moors League'!P68</f>
        <v>50.54</v>
      </c>
      <c r="I83" s="231">
        <f>'Moors League'!Q68</f>
        <v>4</v>
      </c>
    </row>
    <row r="84" spans="1:9" ht="21.75" customHeight="1">
      <c r="A84" s="223">
        <v>61</v>
      </c>
      <c r="B84" s="96" t="s">
        <v>132</v>
      </c>
      <c r="C84" s="96" t="s">
        <v>133</v>
      </c>
      <c r="D84" s="342" t="s">
        <v>336</v>
      </c>
      <c r="E84" s="253"/>
      <c r="F84" s="342" t="s">
        <v>337</v>
      </c>
      <c r="G84" s="252"/>
      <c r="H84" s="243"/>
      <c r="I84" s="222"/>
    </row>
    <row r="85" spans="1:9" ht="21.75" customHeight="1">
      <c r="A85" s="223"/>
      <c r="B85" s="96"/>
      <c r="C85" s="96"/>
      <c r="D85" s="342" t="s">
        <v>197</v>
      </c>
      <c r="E85" s="253"/>
      <c r="F85" s="342" t="s">
        <v>343</v>
      </c>
      <c r="G85" s="251"/>
      <c r="H85" s="243"/>
      <c r="I85" s="222"/>
    </row>
    <row r="86" spans="1:9" ht="21.75" customHeight="1">
      <c r="A86" s="223"/>
      <c r="B86" s="96"/>
      <c r="C86" s="96"/>
      <c r="D86" s="342" t="s">
        <v>334</v>
      </c>
      <c r="E86" s="253"/>
      <c r="F86" s="342" t="s">
        <v>339</v>
      </c>
      <c r="G86" s="252"/>
      <c r="H86" s="243"/>
      <c r="I86" s="222"/>
    </row>
    <row r="87" spans="1:9" ht="21.75" customHeight="1">
      <c r="A87" s="223" t="s">
        <v>134</v>
      </c>
      <c r="B87" s="96"/>
      <c r="C87" s="96"/>
      <c r="D87" s="342" t="s">
        <v>330</v>
      </c>
      <c r="E87" s="253"/>
      <c r="F87" s="342" t="s">
        <v>136</v>
      </c>
      <c r="G87" s="251"/>
      <c r="H87" s="243"/>
      <c r="I87" s="222"/>
    </row>
    <row r="88" spans="1:9" ht="21.75" customHeight="1" thickBot="1">
      <c r="A88" s="223"/>
      <c r="B88" s="96"/>
      <c r="C88" s="96"/>
      <c r="D88" s="342" t="s">
        <v>350</v>
      </c>
      <c r="E88" s="253"/>
      <c r="F88" s="342" t="s">
        <v>341</v>
      </c>
      <c r="G88" s="254"/>
      <c r="H88" s="255" t="str">
        <f>'Moors League'!P69</f>
        <v>2.27.90</v>
      </c>
      <c r="I88" s="256">
        <f>'Moors League'!Q69</f>
        <v>3</v>
      </c>
    </row>
    <row r="89" spans="5:9" ht="24.75" customHeight="1" thickBot="1">
      <c r="E89" s="257"/>
      <c r="F89"/>
      <c r="G89" s="398" t="s">
        <v>88</v>
      </c>
      <c r="H89" s="398"/>
      <c r="I89" s="258">
        <f>SUM(I4:I88)</f>
        <v>184</v>
      </c>
    </row>
  </sheetData>
  <sheetProtection selectLockedCells="1" selectUnlockedCells="1"/>
  <protectedRanges>
    <protectedRange sqref="F14:F21" name="Range1"/>
  </protectedRanges>
  <mergeCells count="6">
    <mergeCell ref="A1:D1"/>
    <mergeCell ref="A2:B2"/>
    <mergeCell ref="H36:I36"/>
    <mergeCell ref="G89:H89"/>
    <mergeCell ref="H76:I76"/>
    <mergeCell ref="H78:I78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A31">
      <selection activeCell="J59" sqref="J59"/>
    </sheetView>
  </sheetViews>
  <sheetFormatPr defaultColWidth="8.8515625" defaultRowHeight="12.75"/>
  <cols>
    <col min="1" max="1" width="3.7109375" style="149" customWidth="1"/>
    <col min="2" max="2" width="8.28125" style="0" customWidth="1"/>
    <col min="3" max="3" width="12.140625" style="0" customWidth="1"/>
    <col min="4" max="4" width="16.140625" style="150" customWidth="1"/>
    <col min="5" max="5" width="0.85546875" style="115" customWidth="1"/>
    <col min="6" max="6" width="4.28125" style="149" customWidth="1"/>
    <col min="7" max="7" width="5.140625" style="149" customWidth="1"/>
    <col min="8" max="8" width="3.421875" style="149" customWidth="1"/>
    <col min="9" max="9" width="18.00390625" style="0" customWidth="1"/>
    <col min="10" max="10" width="8.8515625" style="0" customWidth="1"/>
    <col min="11" max="11" width="20.8515625" style="0" customWidth="1"/>
    <col min="12" max="13" width="8.8515625" style="0" customWidth="1"/>
    <col min="14" max="14" width="22.421875" style="149" customWidth="1"/>
    <col min="15" max="15" width="21.140625" style="149" customWidth="1"/>
    <col min="16" max="16" width="21.421875" style="149" customWidth="1"/>
    <col min="17" max="17" width="23.7109375" style="149" customWidth="1"/>
    <col min="18" max="18" width="14.7109375" style="0" customWidth="1"/>
  </cols>
  <sheetData>
    <row r="1" spans="1:17" ht="29.25" customHeight="1">
      <c r="A1" s="151" t="s">
        <v>92</v>
      </c>
      <c r="B1" s="152"/>
      <c r="C1" s="152"/>
      <c r="I1" s="153" t="s">
        <v>138</v>
      </c>
      <c r="N1" s="409" t="s">
        <v>139</v>
      </c>
      <c r="O1" s="409"/>
      <c r="P1" s="409"/>
      <c r="Q1" s="409"/>
    </row>
    <row r="2" spans="1:17" s="155" customFormat="1" ht="18.75">
      <c r="A2" s="410" t="s">
        <v>1</v>
      </c>
      <c r="B2" s="410"/>
      <c r="C2" s="154" t="str">
        <f>'Moors League'!C3</f>
        <v>Redcar Leisure Centre (Host Saltburn)</v>
      </c>
      <c r="D2" s="154"/>
      <c r="E2" s="155" t="s">
        <v>93</v>
      </c>
      <c r="F2" s="156" t="str">
        <f>'Moors League'!L3</f>
        <v>14th May 2016</v>
      </c>
      <c r="G2" s="157"/>
      <c r="H2" s="157"/>
      <c r="N2" s="158" t="str">
        <f>'Lane 1 Team Sheet'!F1</f>
        <v>Saltburn</v>
      </c>
      <c r="O2" s="159" t="str">
        <f>'Lane 2 Team Sheet'!F1</f>
        <v>Stokesley</v>
      </c>
      <c r="P2" s="159" t="str">
        <f>'Lane 3 Team Sheet'!F1</f>
        <v>Thornaby</v>
      </c>
      <c r="Q2" s="160" t="str">
        <f>'Lane 4 Team Sheet'!F1</f>
        <v>Guisborough</v>
      </c>
    </row>
    <row r="3" spans="1:17" s="162" customFormat="1" ht="12.75">
      <c r="A3" s="161"/>
      <c r="E3" s="92"/>
      <c r="F3" s="161"/>
      <c r="G3" s="161"/>
      <c r="H3" s="161"/>
      <c r="J3" s="163" t="s">
        <v>140</v>
      </c>
      <c r="K3" s="164">
        <v>42476</v>
      </c>
      <c r="N3" s="165" t="s">
        <v>7</v>
      </c>
      <c r="O3" s="166" t="s">
        <v>8</v>
      </c>
      <c r="P3" s="166" t="s">
        <v>9</v>
      </c>
      <c r="Q3" s="167" t="s">
        <v>10</v>
      </c>
    </row>
    <row r="4" spans="1:17" s="178" customFormat="1" ht="21.75" customHeight="1">
      <c r="A4" s="168">
        <v>1</v>
      </c>
      <c r="B4" s="169" t="s">
        <v>141</v>
      </c>
      <c r="C4" s="170" t="s">
        <v>142</v>
      </c>
      <c r="D4" s="171" t="s">
        <v>143</v>
      </c>
      <c r="E4" s="172"/>
      <c r="F4" s="173">
        <v>8</v>
      </c>
      <c r="G4" s="174">
        <v>2</v>
      </c>
      <c r="H4" s="175">
        <v>14</v>
      </c>
      <c r="I4" s="172" t="s">
        <v>5</v>
      </c>
      <c r="J4" s="176">
        <v>31.23</v>
      </c>
      <c r="K4" s="177" t="s">
        <v>135</v>
      </c>
      <c r="N4" s="166" t="str">
        <f>IF(J4&gt;'Moors League'!D9,'Lane 1 Team Sheet'!D4,"X")</f>
        <v>X</v>
      </c>
      <c r="O4" s="166" t="str">
        <f>IF(J4&gt;'Moors League'!H9,'Lane 2 Team Sheet'!D4,"X")</f>
        <v>X</v>
      </c>
      <c r="P4" s="166" t="str">
        <f>IF(J4&gt;'Moors League'!L9,'Lane 3 Team Sheet'!D4,"X")</f>
        <v>X</v>
      </c>
      <c r="Q4" s="166" t="str">
        <f>IF(J4&gt;'Moors League'!P9,'Lane 4 Team Sheet'!D4,"X")</f>
        <v>X</v>
      </c>
    </row>
    <row r="5" spans="1:17" s="178" customFormat="1" ht="21.75" customHeight="1">
      <c r="A5" s="179">
        <v>2</v>
      </c>
      <c r="B5" s="180" t="s">
        <v>144</v>
      </c>
      <c r="C5" s="181" t="s">
        <v>142</v>
      </c>
      <c r="D5" s="182" t="s">
        <v>143</v>
      </c>
      <c r="E5" s="183"/>
      <c r="F5" s="184">
        <v>2</v>
      </c>
      <c r="G5" s="185">
        <v>7</v>
      </c>
      <c r="H5" s="186">
        <v>11</v>
      </c>
      <c r="I5" s="187" t="s">
        <v>4</v>
      </c>
      <c r="J5" s="188">
        <v>28.16</v>
      </c>
      <c r="K5" s="189" t="s">
        <v>145</v>
      </c>
      <c r="N5" s="166" t="str">
        <f>IF(J5&gt;'Moors League'!D10,'Lane 1 Team Sheet'!D5,"X")</f>
        <v>X</v>
      </c>
      <c r="O5" s="166" t="str">
        <f>IF(J5&gt;'Moors League'!H10,'Lane 2 Team Sheet'!D5,"X")</f>
        <v>X</v>
      </c>
      <c r="P5" s="166" t="str">
        <f>IF(J5&gt;'Moors League'!L10,'Lane 3 Team Sheet'!D5,"X")</f>
        <v>X</v>
      </c>
      <c r="Q5" s="166" t="str">
        <f>IF(J5&gt;'Moors League'!P10,'Lane 4 Team Sheet'!D5,"X")</f>
        <v>X</v>
      </c>
    </row>
    <row r="6" spans="1:17" s="178" customFormat="1" ht="21.75" customHeight="1">
      <c r="A6" s="190">
        <v>3</v>
      </c>
      <c r="B6" s="191" t="s">
        <v>141</v>
      </c>
      <c r="C6" s="192" t="s">
        <v>146</v>
      </c>
      <c r="D6" s="193" t="s">
        <v>147</v>
      </c>
      <c r="E6" s="187"/>
      <c r="F6" s="184">
        <v>5</v>
      </c>
      <c r="G6" s="185">
        <v>3</v>
      </c>
      <c r="H6" s="186">
        <v>16</v>
      </c>
      <c r="I6" s="187" t="s">
        <v>4</v>
      </c>
      <c r="J6" s="188">
        <v>34.02</v>
      </c>
      <c r="K6" s="189" t="s">
        <v>117</v>
      </c>
      <c r="N6" s="166" t="str">
        <f>IF(J6&gt;'Moors League'!D11,'Lane 1 Team Sheet'!D6,"X")</f>
        <v>X</v>
      </c>
      <c r="O6" s="166" t="str">
        <f>IF(J6&gt;'Moors League'!H11,'Lane 2 Team Sheet'!D6,"X")</f>
        <v>X</v>
      </c>
      <c r="P6" s="166" t="str">
        <f>IF(J6&gt;'Moors League'!L11,'Lane 3 Team Sheet'!D6,"X")</f>
        <v>X</v>
      </c>
      <c r="Q6" s="166" t="str">
        <f>IF(J6&gt;'Moors League'!P11,'Lane 4 Team Sheet'!D6,"X")</f>
        <v>X</v>
      </c>
    </row>
    <row r="7" spans="1:17" s="178" customFormat="1" ht="21.75" customHeight="1">
      <c r="A7" s="190">
        <v>4</v>
      </c>
      <c r="B7" s="191" t="s">
        <v>144</v>
      </c>
      <c r="C7" s="192" t="s">
        <v>146</v>
      </c>
      <c r="D7" s="193" t="s">
        <v>147</v>
      </c>
      <c r="E7" s="187"/>
      <c r="F7" s="184">
        <v>5</v>
      </c>
      <c r="G7" s="185">
        <v>4</v>
      </c>
      <c r="H7" s="186">
        <v>3</v>
      </c>
      <c r="I7" s="187" t="s">
        <v>148</v>
      </c>
      <c r="J7" s="188">
        <v>32.93</v>
      </c>
      <c r="K7" s="189" t="s">
        <v>149</v>
      </c>
      <c r="N7" s="166" t="str">
        <f>IF(J7&gt;'Moors League'!D12,'Lane 1 Team Sheet'!D7,"X")</f>
        <v>X</v>
      </c>
      <c r="O7" s="166" t="str">
        <f>IF(J7&gt;'Moors League'!H12,'Lane 2 Team Sheet'!D7,"X")</f>
        <v>X</v>
      </c>
      <c r="P7" s="166" t="str">
        <f>IF(J7&gt;'Moors League'!L12,'Lane 3 Team Sheet'!D7,"X")</f>
        <v>X</v>
      </c>
      <c r="Q7" s="166" t="str">
        <f>IF(J7&gt;'Moors League'!P12,'Lane 4 Team Sheet'!D7,"X")</f>
        <v>X</v>
      </c>
    </row>
    <row r="8" spans="1:17" s="178" customFormat="1" ht="21.75" customHeight="1">
      <c r="A8" s="190">
        <v>5</v>
      </c>
      <c r="B8" s="191" t="s">
        <v>141</v>
      </c>
      <c r="C8" s="192" t="s">
        <v>150</v>
      </c>
      <c r="D8" s="193" t="s">
        <v>151</v>
      </c>
      <c r="E8" s="187"/>
      <c r="F8" s="184">
        <v>29</v>
      </c>
      <c r="G8" s="185">
        <v>6</v>
      </c>
      <c r="H8" s="186">
        <v>13</v>
      </c>
      <c r="I8" s="187" t="s">
        <v>5</v>
      </c>
      <c r="J8" s="188">
        <v>35.49</v>
      </c>
      <c r="K8" s="189" t="s">
        <v>135</v>
      </c>
      <c r="N8" s="166" t="str">
        <f>IF(J8&gt;'Moors League'!D13,'Lane 1 Team Sheet'!D8,"X")</f>
        <v>X</v>
      </c>
      <c r="O8" s="166" t="str">
        <f>IF(J8&gt;'Moors League'!H13,'Lane 2 Team Sheet'!D8,"X")</f>
        <v>X</v>
      </c>
      <c r="P8" s="166" t="str">
        <f>IF(J8&gt;'Moors League'!L13,'Lane 3 Team Sheet'!D8,"X")</f>
        <v>X</v>
      </c>
      <c r="Q8" s="166" t="str">
        <f>IF(J8&gt;'Moors League'!P13,'Lane 4 Team Sheet'!D8,"X")</f>
        <v>X</v>
      </c>
    </row>
    <row r="9" spans="1:17" s="178" customFormat="1" ht="21.75" customHeight="1">
      <c r="A9" s="190">
        <v>6</v>
      </c>
      <c r="B9" s="191" t="s">
        <v>144</v>
      </c>
      <c r="C9" s="192" t="s">
        <v>150</v>
      </c>
      <c r="D9" s="193" t="s">
        <v>151</v>
      </c>
      <c r="E9" s="187"/>
      <c r="F9" s="184">
        <v>13</v>
      </c>
      <c r="G9" s="185">
        <v>10</v>
      </c>
      <c r="H9" s="186">
        <v>7</v>
      </c>
      <c r="I9" s="187" t="s">
        <v>148</v>
      </c>
      <c r="J9" s="188">
        <v>32.78</v>
      </c>
      <c r="K9" s="189" t="s">
        <v>152</v>
      </c>
      <c r="N9" s="166" t="str">
        <f>IF(J9&gt;'Moors League'!D14,'Lane 1 Team Sheet'!D9,"X")</f>
        <v>X</v>
      </c>
      <c r="O9" s="166" t="str">
        <f>IF(J9&gt;'Moors League'!H14,'Lane 2 Team Sheet'!D9,"X")</f>
        <v>X</v>
      </c>
      <c r="P9" s="166" t="str">
        <f>IF(J9&gt;'Moors League'!L14,'Lane 3 Team Sheet'!D9,"X")</f>
        <v>X</v>
      </c>
      <c r="Q9" s="166" t="str">
        <f>IF(J9&gt;'Moors League'!P14,'Lane 4 Team Sheet'!D9,"X")</f>
        <v>X</v>
      </c>
    </row>
    <row r="10" spans="1:17" s="178" customFormat="1" ht="21.75" customHeight="1">
      <c r="A10" s="190">
        <v>7</v>
      </c>
      <c r="B10" s="191" t="s">
        <v>141</v>
      </c>
      <c r="C10" s="192" t="s">
        <v>153</v>
      </c>
      <c r="D10" s="193" t="s">
        <v>154</v>
      </c>
      <c r="E10" s="187"/>
      <c r="F10" s="184">
        <v>21</v>
      </c>
      <c r="G10" s="185">
        <v>6</v>
      </c>
      <c r="H10" s="186">
        <v>8</v>
      </c>
      <c r="I10" s="187" t="s">
        <v>155</v>
      </c>
      <c r="J10" s="188">
        <v>14.87</v>
      </c>
      <c r="K10" s="189" t="s">
        <v>156</v>
      </c>
      <c r="N10" s="166" t="str">
        <f>IF(J10&gt;'Moors League'!D15,'Lane 1 Team Sheet'!D10,"X")</f>
        <v>X</v>
      </c>
      <c r="O10" s="166" t="str">
        <f>IF(J10&gt;'Moors League'!H15,'Lane 2 Team Sheet'!D10,"X")</f>
        <v>X</v>
      </c>
      <c r="P10" s="166" t="str">
        <f>IF(J10&gt;'Moors League'!L15,'Lane 3 Team Sheet'!D10,"X")</f>
        <v>X</v>
      </c>
      <c r="Q10" s="166" t="str">
        <f>IF(J10&gt;'Moors League'!P15,'Lane 4 Team Sheet'!D10,"X")</f>
        <v>X</v>
      </c>
    </row>
    <row r="11" spans="1:17" s="178" customFormat="1" ht="21.75" customHeight="1">
      <c r="A11" s="190">
        <v>8</v>
      </c>
      <c r="B11" s="191" t="s">
        <v>144</v>
      </c>
      <c r="C11" s="192" t="s">
        <v>153</v>
      </c>
      <c r="D11" s="193" t="s">
        <v>154</v>
      </c>
      <c r="E11" s="187"/>
      <c r="F11" s="184">
        <v>15</v>
      </c>
      <c r="G11" s="185">
        <v>5</v>
      </c>
      <c r="H11" s="186">
        <v>10</v>
      </c>
      <c r="I11" s="187" t="s">
        <v>157</v>
      </c>
      <c r="J11" s="188">
        <v>14.91</v>
      </c>
      <c r="K11" s="189" t="s">
        <v>158</v>
      </c>
      <c r="N11" s="166" t="str">
        <f>IF(J11&gt;'Moors League'!D16,'Lane 1 Team Sheet'!D11,"X")</f>
        <v>X</v>
      </c>
      <c r="O11" s="166" t="str">
        <f>IF(J11&gt;'Moors League'!H16,'Lane 2 Team Sheet'!D11,"X")</f>
        <v>X</v>
      </c>
      <c r="P11" s="166" t="str">
        <f>IF(J11&gt;'Moors League'!L16,'Lane 3 Team Sheet'!D11,"X")</f>
        <v>X</v>
      </c>
      <c r="Q11" s="166" t="str">
        <f>IF(J11&gt;'Moors League'!P16,'Lane 4 Team Sheet'!D11,"X")</f>
        <v>X</v>
      </c>
    </row>
    <row r="12" spans="1:17" s="178" customFormat="1" ht="21.75" customHeight="1">
      <c r="A12" s="190">
        <v>9</v>
      </c>
      <c r="B12" s="191" t="s">
        <v>141</v>
      </c>
      <c r="C12" s="192" t="s">
        <v>159</v>
      </c>
      <c r="D12" s="193" t="s">
        <v>143</v>
      </c>
      <c r="E12" s="187"/>
      <c r="F12" s="184">
        <v>21</v>
      </c>
      <c r="G12" s="185">
        <v>5</v>
      </c>
      <c r="H12" s="186">
        <v>11</v>
      </c>
      <c r="I12" s="187" t="s">
        <v>148</v>
      </c>
      <c r="J12" s="188">
        <v>32.85</v>
      </c>
      <c r="K12" s="189" t="s">
        <v>160</v>
      </c>
      <c r="N12" s="166" t="str">
        <f>IF(J12&gt;'Moors League'!D17,'Lane 1 Team Sheet'!D12,"X")</f>
        <v>X</v>
      </c>
      <c r="O12" s="166" t="str">
        <f>IF(J12&gt;'Moors League'!H17,'Lane 2 Team Sheet'!D12,"X")</f>
        <v>X</v>
      </c>
      <c r="P12" s="166" t="str">
        <f>IF(J12&gt;'Moors League'!L17,'Lane 3 Team Sheet'!D12,"X")</f>
        <v>X</v>
      </c>
      <c r="Q12" s="166" t="str">
        <f>IF(J12&gt;'Moors League'!P17,'Lane 4 Team Sheet'!D12,"X")</f>
        <v>X</v>
      </c>
    </row>
    <row r="13" spans="1:17" s="178" customFormat="1" ht="21.75" customHeight="1">
      <c r="A13" s="190">
        <v>10</v>
      </c>
      <c r="B13" s="191" t="s">
        <v>144</v>
      </c>
      <c r="C13" s="192" t="s">
        <v>159</v>
      </c>
      <c r="D13" s="193" t="s">
        <v>143</v>
      </c>
      <c r="E13" s="187"/>
      <c r="F13" s="184">
        <v>29</v>
      </c>
      <c r="G13" s="185">
        <v>10</v>
      </c>
      <c r="H13" s="186">
        <v>5</v>
      </c>
      <c r="I13" s="187" t="s">
        <v>148</v>
      </c>
      <c r="J13" s="188">
        <v>30.9</v>
      </c>
      <c r="K13" s="189" t="s">
        <v>152</v>
      </c>
      <c r="N13" s="166" t="str">
        <f>IF(J13&gt;'Moors League'!D18,'Lane 1 Team Sheet'!D13,"X")</f>
        <v>X</v>
      </c>
      <c r="O13" s="166" t="str">
        <f>IF(J13&gt;'Moors League'!H18,'Lane 2 Team Sheet'!D13,"X")</f>
        <v>X</v>
      </c>
      <c r="P13" s="166" t="str">
        <f>IF(J13&gt;'Moors League'!L18,'Lane 3 Team Sheet'!D13,"X")</f>
        <v>X</v>
      </c>
      <c r="Q13" s="166" t="str">
        <f>IF(J13&gt;'Moors League'!P18,'Lane 4 Team Sheet'!D13,"X")</f>
        <v>X</v>
      </c>
    </row>
    <row r="14" spans="1:17" s="178" customFormat="1" ht="21.75" customHeight="1">
      <c r="A14" s="190">
        <v>11</v>
      </c>
      <c r="B14" s="191" t="s">
        <v>141</v>
      </c>
      <c r="C14" s="192" t="s">
        <v>142</v>
      </c>
      <c r="D14" s="193" t="s">
        <v>161</v>
      </c>
      <c r="E14" s="187"/>
      <c r="F14" s="184">
        <v>7</v>
      </c>
      <c r="G14" s="185">
        <v>7</v>
      </c>
      <c r="H14" s="186">
        <v>1</v>
      </c>
      <c r="I14" s="187" t="s">
        <v>162</v>
      </c>
      <c r="J14" s="188" t="s">
        <v>163</v>
      </c>
      <c r="K14" s="194"/>
      <c r="N14" s="166" t="str">
        <f>IF(J14&gt;'Moors League'!D19,"RECORD","X")</f>
        <v>X</v>
      </c>
      <c r="O14" s="166" t="str">
        <f>IF(J14&gt;'Moors League'!H19,"RECORD","X")</f>
        <v>X</v>
      </c>
      <c r="P14" s="166" t="str">
        <f>IF(J14&gt;'Moors League'!L19,"RECORD","X")</f>
        <v>X</v>
      </c>
      <c r="Q14" s="166" t="str">
        <f>IF(J14&gt;'Moors League'!P19,"RECORD","X")</f>
        <v>X</v>
      </c>
    </row>
    <row r="15" spans="1:17" s="178" customFormat="1" ht="21.75" customHeight="1">
      <c r="A15" s="190">
        <v>12</v>
      </c>
      <c r="B15" s="191" t="s">
        <v>144</v>
      </c>
      <c r="C15" s="192" t="s">
        <v>142</v>
      </c>
      <c r="D15" s="193" t="s">
        <v>161</v>
      </c>
      <c r="E15" s="187"/>
      <c r="F15" s="184">
        <v>28</v>
      </c>
      <c r="G15" s="185">
        <v>6</v>
      </c>
      <c r="H15" s="186">
        <v>14</v>
      </c>
      <c r="I15" s="187" t="s">
        <v>6</v>
      </c>
      <c r="J15" s="188">
        <v>54.53</v>
      </c>
      <c r="K15" s="194"/>
      <c r="N15" s="166" t="str">
        <f>IF(J15&gt;'Moors League'!D20,"RECORD","X")</f>
        <v>X</v>
      </c>
      <c r="O15" s="166" t="str">
        <f>IF(J15&gt;'Moors League'!H20,"RECORD","X")</f>
        <v>X</v>
      </c>
      <c r="P15" s="166" t="str">
        <f>IF(J15&gt;'Moors League'!L20,"RECORD","X")</f>
        <v>X</v>
      </c>
      <c r="Q15" s="166" t="str">
        <f>IF(J15&gt;'Moors League'!P20,"RECORD","X")</f>
        <v>X</v>
      </c>
    </row>
    <row r="16" spans="1:17" s="178" customFormat="1" ht="21.75" customHeight="1">
      <c r="A16" s="179">
        <v>13</v>
      </c>
      <c r="B16" s="180" t="s">
        <v>141</v>
      </c>
      <c r="C16" s="181" t="s">
        <v>146</v>
      </c>
      <c r="D16" s="182" t="s">
        <v>164</v>
      </c>
      <c r="E16" s="183"/>
      <c r="F16" s="184">
        <v>16</v>
      </c>
      <c r="G16" s="185">
        <v>4</v>
      </c>
      <c r="H16" s="186">
        <v>16</v>
      </c>
      <c r="I16" s="187" t="s">
        <v>5</v>
      </c>
      <c r="J16" s="188">
        <v>59.83</v>
      </c>
      <c r="K16" s="194"/>
      <c r="N16" s="166" t="str">
        <f>IF(J16&gt;'Moors League'!D21,"RECORD","X")</f>
        <v>X</v>
      </c>
      <c r="O16" s="166" t="str">
        <f>IF(J16&gt;'Moors League'!H21,"RECORD","X")</f>
        <v>X</v>
      </c>
      <c r="P16" s="166" t="str">
        <f>IF(J16&gt;'Moors League'!L21,"RECORD","X")</f>
        <v>X</v>
      </c>
      <c r="Q16" s="166" t="str">
        <f>IF(J16&gt;'Moors League'!P21,"RECORD","X")</f>
        <v>X</v>
      </c>
    </row>
    <row r="17" spans="1:17" s="178" customFormat="1" ht="21.75" customHeight="1">
      <c r="A17" s="190">
        <v>14</v>
      </c>
      <c r="B17" s="191" t="s">
        <v>144</v>
      </c>
      <c r="C17" s="192" t="s">
        <v>146</v>
      </c>
      <c r="D17" s="193" t="s">
        <v>164</v>
      </c>
      <c r="E17" s="187"/>
      <c r="F17" s="184">
        <v>30</v>
      </c>
      <c r="G17" s="185">
        <v>6</v>
      </c>
      <c r="H17" s="186">
        <v>12</v>
      </c>
      <c r="I17" s="187" t="s">
        <v>162</v>
      </c>
      <c r="J17" s="188">
        <v>58.82</v>
      </c>
      <c r="K17" s="194"/>
      <c r="N17" s="166" t="str">
        <f>IF(J17&gt;'Moors League'!D22,"RECORD","X")</f>
        <v>X</v>
      </c>
      <c r="O17" s="166" t="str">
        <f>IF(J17&gt;'Moors League'!H22,"RECORD","X")</f>
        <v>X</v>
      </c>
      <c r="P17" s="166" t="str">
        <f>IF(J17&gt;'Moors League'!L22,"RECORD","X")</f>
        <v>X</v>
      </c>
      <c r="Q17" s="166" t="str">
        <f>IF(J17&gt;'Moors League'!P22,"RECORD","X")</f>
        <v>X</v>
      </c>
    </row>
    <row r="18" spans="1:17" s="178" customFormat="1" ht="21.75" customHeight="1">
      <c r="A18" s="190">
        <v>15</v>
      </c>
      <c r="B18" s="191" t="s">
        <v>141</v>
      </c>
      <c r="C18" s="192" t="s">
        <v>159</v>
      </c>
      <c r="D18" s="193" t="s">
        <v>151</v>
      </c>
      <c r="E18" s="187"/>
      <c r="F18" s="184">
        <v>15</v>
      </c>
      <c r="G18" s="185">
        <v>3</v>
      </c>
      <c r="H18" s="186">
        <v>97</v>
      </c>
      <c r="I18" s="187" t="s">
        <v>162</v>
      </c>
      <c r="J18" s="188">
        <v>36.49</v>
      </c>
      <c r="K18" s="189" t="s">
        <v>165</v>
      </c>
      <c r="N18" s="166" t="str">
        <f>IF(J18&gt;'Moors League'!D23,'Lane 1 Team Sheet'!D22,"X")</f>
        <v>X</v>
      </c>
      <c r="O18" s="166" t="str">
        <f>IF(J18&gt;'Moors League'!H23,'Lane 2 Team Sheet'!D22,"X")</f>
        <v>X</v>
      </c>
      <c r="P18" s="166" t="str">
        <f>IF(J18&gt;'Moors League'!L23,'Lane 3 Team Sheet'!D22,"X")</f>
        <v>X</v>
      </c>
      <c r="Q18" s="166" t="str">
        <f>IF(J18&gt;'Moors League'!P23,'Lane 4 Team Sheet'!D18,"X")</f>
        <v>X</v>
      </c>
    </row>
    <row r="19" spans="1:17" s="178" customFormat="1" ht="21.75" customHeight="1">
      <c r="A19" s="190">
        <v>16</v>
      </c>
      <c r="B19" s="191" t="s">
        <v>144</v>
      </c>
      <c r="C19" s="192" t="s">
        <v>159</v>
      </c>
      <c r="D19" s="193" t="s">
        <v>151</v>
      </c>
      <c r="E19" s="187"/>
      <c r="F19" s="184">
        <v>29</v>
      </c>
      <c r="G19" s="185">
        <v>6</v>
      </c>
      <c r="H19" s="186">
        <v>2</v>
      </c>
      <c r="I19" s="187" t="s">
        <v>155</v>
      </c>
      <c r="J19" s="188">
        <v>33.88</v>
      </c>
      <c r="K19" s="189" t="s">
        <v>166</v>
      </c>
      <c r="N19" s="166" t="str">
        <f>IF(J19&gt;'Moors League'!D24,'Lane 1 Team Sheet'!D23,"X")</f>
        <v>X</v>
      </c>
      <c r="O19" s="166" t="str">
        <f>IF(J19&gt;'Moors League'!H24,'Lane 2 Team Sheet'!D23,"X")</f>
        <v>X</v>
      </c>
      <c r="P19" s="166" t="str">
        <f>IF(J19&gt;'Moors League'!L24,'Lane 3 Team Sheet'!D23,"X")</f>
        <v>X</v>
      </c>
      <c r="Q19" s="166" t="str">
        <f>IF(J19&gt;'Moors League'!P24,'Lane 4 Team Sheet'!D19,"X")</f>
        <v>X</v>
      </c>
    </row>
    <row r="20" spans="1:17" s="178" customFormat="1" ht="21.75" customHeight="1">
      <c r="A20" s="190">
        <v>17</v>
      </c>
      <c r="B20" s="191" t="s">
        <v>141</v>
      </c>
      <c r="C20" s="192" t="s">
        <v>153</v>
      </c>
      <c r="D20" s="193" t="s">
        <v>167</v>
      </c>
      <c r="E20" s="187"/>
      <c r="F20" s="184">
        <v>17</v>
      </c>
      <c r="G20" s="185">
        <v>10</v>
      </c>
      <c r="H20" s="186">
        <v>15</v>
      </c>
      <c r="I20" s="187" t="s">
        <v>4</v>
      </c>
      <c r="J20" s="188">
        <v>17.51</v>
      </c>
      <c r="K20" s="189" t="s">
        <v>117</v>
      </c>
      <c r="N20" s="166" t="str">
        <f>IF(J20&gt;'Moors League'!D25,'Lane 1 Team Sheet'!D24,"X")</f>
        <v>X</v>
      </c>
      <c r="O20" s="166" t="str">
        <f>IF(J20&gt;'Moors League'!H25,'Lane 2 Team Sheet'!D24,"X")</f>
        <v>X</v>
      </c>
      <c r="P20" s="166" t="str">
        <f>IF(J20&gt;'Moors League'!L25,'Lane 3 Team Sheet'!D24,"X")</f>
        <v>X</v>
      </c>
      <c r="Q20" s="166" t="str">
        <f>IF(J20&gt;'Moors League'!P25,'Lane 4 Team Sheet'!D20,"X")</f>
        <v>X</v>
      </c>
    </row>
    <row r="21" spans="1:17" s="178" customFormat="1" ht="21.75" customHeight="1">
      <c r="A21" s="190">
        <v>18</v>
      </c>
      <c r="B21" s="191" t="s">
        <v>144</v>
      </c>
      <c r="C21" s="192" t="s">
        <v>153</v>
      </c>
      <c r="D21" s="193" t="s">
        <v>167</v>
      </c>
      <c r="E21" s="187"/>
      <c r="F21" s="184">
        <v>16</v>
      </c>
      <c r="G21" s="185">
        <v>4</v>
      </c>
      <c r="H21" s="186">
        <v>16</v>
      </c>
      <c r="I21" s="187" t="s">
        <v>4</v>
      </c>
      <c r="J21" s="188">
        <v>17.81</v>
      </c>
      <c r="K21" s="189" t="s">
        <v>196</v>
      </c>
      <c r="N21" s="166" t="str">
        <f>IF(J21&gt;'Moors League'!D26,'Lane 1 Team Sheet'!D25,"X")</f>
        <v>X</v>
      </c>
      <c r="O21" s="166" t="str">
        <f>IF(J21&gt;'Moors League'!H26,'Lane 2 Team Sheet'!D25,"X")</f>
        <v>X</v>
      </c>
      <c r="P21" s="166" t="str">
        <f>IF(J21&gt;'Moors League'!L26,'Lane 3 Team Sheet'!D25,"X")</f>
        <v>X</v>
      </c>
      <c r="Q21" s="166" t="str">
        <f>IF(J21&gt;'Moors League'!P26,'Lane 4 Team Sheet'!D21,"X")</f>
        <v>X</v>
      </c>
    </row>
    <row r="22" spans="1:17" s="178" customFormat="1" ht="21.75" customHeight="1">
      <c r="A22" s="190">
        <v>19</v>
      </c>
      <c r="B22" s="191" t="s">
        <v>141</v>
      </c>
      <c r="C22" s="192" t="s">
        <v>150</v>
      </c>
      <c r="D22" s="193" t="s">
        <v>147</v>
      </c>
      <c r="E22" s="187"/>
      <c r="F22" s="184">
        <v>14</v>
      </c>
      <c r="G22" s="185">
        <v>10</v>
      </c>
      <c r="H22" s="186">
        <v>6</v>
      </c>
      <c r="I22" s="187" t="s">
        <v>168</v>
      </c>
      <c r="J22" s="188">
        <v>31.01</v>
      </c>
      <c r="K22" s="189" t="s">
        <v>169</v>
      </c>
      <c r="N22" s="166" t="str">
        <f>IF(J22&gt;'Moors League'!D27,'Lane 1 Team Sheet'!D26,"X")</f>
        <v>X</v>
      </c>
      <c r="O22" s="166" t="str">
        <f>IF(J22&gt;'Moors League'!H27,'Lane 2 Team Sheet'!D26,"X")</f>
        <v>X</v>
      </c>
      <c r="P22" s="166" t="str">
        <f>IF(J22&gt;'Moors League'!L27,'Lane 3 Team Sheet'!D26,"X")</f>
        <v>X</v>
      </c>
      <c r="Q22" s="166" t="str">
        <f>IF(J22&gt;'Moors League'!P27,'Lane 4 Team Sheet'!D22,"X")</f>
        <v>X</v>
      </c>
    </row>
    <row r="23" spans="1:17" s="178" customFormat="1" ht="21.75" customHeight="1">
      <c r="A23" s="190">
        <v>20</v>
      </c>
      <c r="B23" s="191" t="s">
        <v>144</v>
      </c>
      <c r="C23" s="192" t="s">
        <v>150</v>
      </c>
      <c r="D23" s="193" t="s">
        <v>147</v>
      </c>
      <c r="E23" s="187"/>
      <c r="F23" s="184">
        <v>11</v>
      </c>
      <c r="G23" s="185">
        <v>10</v>
      </c>
      <c r="H23" s="186">
        <v>8</v>
      </c>
      <c r="I23" s="187" t="s">
        <v>148</v>
      </c>
      <c r="J23" s="188">
        <v>27.67</v>
      </c>
      <c r="K23" s="189" t="s">
        <v>152</v>
      </c>
      <c r="N23" s="166" t="str">
        <f>IF(J23&gt;'Moors League'!D28,'Lane 1 Team Sheet'!D27,"X")</f>
        <v>X</v>
      </c>
      <c r="O23" s="166" t="str">
        <f>IF(J23&gt;'Moors League'!H28,'Lane 2 Team Sheet'!D27,"X")</f>
        <v>X</v>
      </c>
      <c r="P23" s="166" t="str">
        <f>IF(J23&gt;'Moors League'!L28,'Lane 3 Team Sheet'!D27,"X")</f>
        <v>X</v>
      </c>
      <c r="Q23" s="166" t="str">
        <f>IF(J23&gt;'Moors League'!P28,'Lane 4 Team Sheet'!D23,"X")</f>
        <v>X</v>
      </c>
    </row>
    <row r="24" spans="1:17" s="178" customFormat="1" ht="21.75" customHeight="1">
      <c r="A24" s="190">
        <v>21</v>
      </c>
      <c r="B24" s="191" t="s">
        <v>141</v>
      </c>
      <c r="C24" s="192" t="s">
        <v>146</v>
      </c>
      <c r="D24" s="193" t="s">
        <v>170</v>
      </c>
      <c r="E24" s="187"/>
      <c r="F24" s="184">
        <v>4</v>
      </c>
      <c r="G24" s="185">
        <v>7</v>
      </c>
      <c r="H24" s="186">
        <v>9</v>
      </c>
      <c r="I24" s="187" t="s">
        <v>148</v>
      </c>
      <c r="J24" s="188">
        <v>29.73</v>
      </c>
      <c r="K24" s="189" t="s">
        <v>160</v>
      </c>
      <c r="N24" s="166" t="str">
        <f>IF(J24&gt;'Moors League'!D29,'Lane 1 Team Sheet'!D28,"X")</f>
        <v>X</v>
      </c>
      <c r="O24" s="166" t="str">
        <f>IF(J24&gt;'Moors League'!H29,'Lane 2 Team Sheet'!D28,"X")</f>
        <v>X</v>
      </c>
      <c r="P24" s="166" t="str">
        <f>IF(J24&gt;'Moors League'!L29,'Lane 3 Team Sheet'!D28,"X")</f>
        <v>X</v>
      </c>
      <c r="Q24" s="166" t="str">
        <f>IF(J24&gt;'Moors League'!P29,'Lane 4 Team Sheet'!D24,"X")</f>
        <v>X</v>
      </c>
    </row>
    <row r="25" spans="1:17" s="178" customFormat="1" ht="21.75" customHeight="1">
      <c r="A25" s="190">
        <v>22</v>
      </c>
      <c r="B25" s="191" t="s">
        <v>144</v>
      </c>
      <c r="C25" s="192" t="s">
        <v>146</v>
      </c>
      <c r="D25" s="193" t="s">
        <v>170</v>
      </c>
      <c r="E25" s="187"/>
      <c r="F25" s="184">
        <v>5</v>
      </c>
      <c r="G25" s="185">
        <v>10</v>
      </c>
      <c r="H25" s="186">
        <v>3</v>
      </c>
      <c r="I25" s="187" t="s">
        <v>148</v>
      </c>
      <c r="J25" s="188">
        <v>29.07</v>
      </c>
      <c r="K25" s="189" t="s">
        <v>149</v>
      </c>
      <c r="N25" s="166" t="str">
        <f>IF(J25&gt;'Moors League'!D30,'Lane 1 Team Sheet'!D29,"X")</f>
        <v>X</v>
      </c>
      <c r="O25" s="166" t="str">
        <f>IF(J25&gt;'Moors League'!H30,'Lane 2 Team Sheet'!D29,"X")</f>
        <v>X</v>
      </c>
      <c r="P25" s="166" t="str">
        <f>IF(J25&gt;'Moors League'!L30,'Lane 3 Team Sheet'!D29,"X")</f>
        <v>X</v>
      </c>
      <c r="Q25" s="166" t="str">
        <f>IF(J25&gt;'Moors League'!P30,'Lane 4 Team Sheet'!D25,"X")</f>
        <v>X</v>
      </c>
    </row>
    <row r="26" spans="1:17" s="178" customFormat="1" ht="21.75" customHeight="1">
      <c r="A26" s="190">
        <v>23</v>
      </c>
      <c r="B26" s="191" t="s">
        <v>141</v>
      </c>
      <c r="C26" s="192" t="s">
        <v>142</v>
      </c>
      <c r="D26" s="193" t="s">
        <v>151</v>
      </c>
      <c r="E26" s="187"/>
      <c r="F26" s="184">
        <v>9</v>
      </c>
      <c r="G26" s="185">
        <v>6</v>
      </c>
      <c r="H26" s="186">
        <v>1</v>
      </c>
      <c r="I26" s="187" t="s">
        <v>168</v>
      </c>
      <c r="J26" s="188">
        <v>34.76</v>
      </c>
      <c r="K26" s="189" t="s">
        <v>171</v>
      </c>
      <c r="N26" s="166" t="str">
        <f>IF(J26&gt;'Moors League'!D31,'Lane 1 Team Sheet'!D30,"X")</f>
        <v>X</v>
      </c>
      <c r="O26" s="166" t="str">
        <f>IF(J26&gt;'Moors League'!H31,'Lane 2 Team Sheet'!D30,"X")</f>
        <v>X</v>
      </c>
      <c r="P26" s="166" t="str">
        <f>IF(J26&gt;'Moors League'!L31,'Lane 3 Team Sheet'!D30,"X")</f>
        <v>X</v>
      </c>
      <c r="Q26" s="166" t="str">
        <f>IF(J26&gt;'Moors League'!P31,'Lane 4 Team Sheet'!D26,"X")</f>
        <v>X</v>
      </c>
    </row>
    <row r="27" spans="1:17" s="178" customFormat="1" ht="21.75" customHeight="1">
      <c r="A27" s="190">
        <v>24</v>
      </c>
      <c r="B27" s="191" t="s">
        <v>144</v>
      </c>
      <c r="C27" s="192" t="s">
        <v>142</v>
      </c>
      <c r="D27" s="193" t="s">
        <v>151</v>
      </c>
      <c r="E27" s="187"/>
      <c r="F27" s="184">
        <v>18</v>
      </c>
      <c r="G27" s="185">
        <v>5</v>
      </c>
      <c r="H27" s="186">
        <v>2</v>
      </c>
      <c r="I27" s="187" t="s">
        <v>162</v>
      </c>
      <c r="J27" s="188">
        <v>31.4</v>
      </c>
      <c r="K27" s="189" t="s">
        <v>172</v>
      </c>
      <c r="N27" s="166" t="str">
        <f>IF(J27&gt;'Moors League'!D32,'Lane 1 Team Sheet'!D31,"X")</f>
        <v>X</v>
      </c>
      <c r="O27" s="166" t="str">
        <f>IF(J27&gt;'Moors League'!H32,'Lane 2 Team Sheet'!D31,"X")</f>
        <v>X</v>
      </c>
      <c r="P27" s="166" t="str">
        <f>IF(J27&gt;'Moors League'!L32,'Lane 3 Team Sheet'!D31,"X")</f>
        <v>X</v>
      </c>
      <c r="Q27" s="166" t="str">
        <f>IF(J27&gt;'Moors League'!P32,'Lane 4 Team Sheet'!D27,"X")</f>
        <v>X</v>
      </c>
    </row>
    <row r="28" spans="1:17" s="178" customFormat="1" ht="21.75" customHeight="1">
      <c r="A28" s="190">
        <v>25</v>
      </c>
      <c r="B28" s="191" t="s">
        <v>141</v>
      </c>
      <c r="C28" s="192" t="s">
        <v>159</v>
      </c>
      <c r="D28" s="193" t="s">
        <v>161</v>
      </c>
      <c r="E28" s="187"/>
      <c r="F28" s="184">
        <v>25</v>
      </c>
      <c r="G28" s="185">
        <v>4</v>
      </c>
      <c r="H28" s="186">
        <v>15</v>
      </c>
      <c r="I28" s="187" t="s">
        <v>173</v>
      </c>
      <c r="J28" s="188" t="s">
        <v>174</v>
      </c>
      <c r="K28" s="194"/>
      <c r="N28" s="166" t="str">
        <f>IF(J28&gt;'Moors League'!D33,"RECORD","X")</f>
        <v>X</v>
      </c>
      <c r="O28" s="166" t="str">
        <f>IF(J28&gt;'Moors League'!H33,"RECORD","X")</f>
        <v>X</v>
      </c>
      <c r="P28" s="166" t="str">
        <f>IF(J28&gt;'Moors League'!L33,"RECORD","X")</f>
        <v>X</v>
      </c>
      <c r="Q28" s="166" t="str">
        <f>IF(J28&gt;'Moors League'!P33,"RECORD","X")</f>
        <v>X</v>
      </c>
    </row>
    <row r="29" spans="1:17" s="178" customFormat="1" ht="21.75" customHeight="1">
      <c r="A29" s="190">
        <v>26</v>
      </c>
      <c r="B29" s="191" t="s">
        <v>144</v>
      </c>
      <c r="C29" s="192" t="s">
        <v>159</v>
      </c>
      <c r="D29" s="193" t="s">
        <v>161</v>
      </c>
      <c r="E29" s="187"/>
      <c r="F29" s="184">
        <v>5</v>
      </c>
      <c r="G29" s="185">
        <v>3</v>
      </c>
      <c r="H29" s="186">
        <v>16</v>
      </c>
      <c r="I29" s="187" t="s">
        <v>6</v>
      </c>
      <c r="J29" s="188">
        <v>59.83</v>
      </c>
      <c r="K29" s="194"/>
      <c r="N29" s="166" t="str">
        <f>IF(J29&gt;'Moors League'!D34,"RECORD","X")</f>
        <v>X</v>
      </c>
      <c r="O29" s="166" t="str">
        <f>IF(J29&gt;'Moors League'!H34,"RECORD","X")</f>
        <v>X</v>
      </c>
      <c r="P29" s="166" t="str">
        <f>IF(J29&gt;'Moors League'!L34,"RECORD","X")</f>
        <v>X</v>
      </c>
      <c r="Q29" s="166" t="str">
        <f>IF(J29&gt;'Moors League'!P34,"RECORD","X")</f>
        <v>X</v>
      </c>
    </row>
    <row r="30" spans="1:17" s="178" customFormat="1" ht="21.75" customHeight="1">
      <c r="A30" s="190">
        <v>27</v>
      </c>
      <c r="B30" s="191" t="s">
        <v>141</v>
      </c>
      <c r="C30" s="192" t="s">
        <v>175</v>
      </c>
      <c r="D30" s="193" t="s">
        <v>164</v>
      </c>
      <c r="E30" s="187"/>
      <c r="F30" s="184">
        <v>25</v>
      </c>
      <c r="G30" s="185">
        <v>1</v>
      </c>
      <c r="H30" s="186">
        <v>14</v>
      </c>
      <c r="I30" s="187" t="s">
        <v>173</v>
      </c>
      <c r="J30" s="188" t="s">
        <v>176</v>
      </c>
      <c r="K30" s="194"/>
      <c r="N30" s="166" t="str">
        <f>IF(J30&gt;'Moors League'!D35,"RECORD","X")</f>
        <v>X</v>
      </c>
      <c r="O30" s="166" t="str">
        <f>IF(J30&gt;'Moors League'!H35,"RECORD","X")</f>
        <v>X</v>
      </c>
      <c r="P30" s="166" t="str">
        <f>IF(J30&gt;'Moors League'!L35,"RECORD","X")</f>
        <v>X</v>
      </c>
      <c r="Q30" s="166" t="str">
        <f>IF(J30&gt;'Moors League'!P35,"RECORD","X")</f>
        <v>X</v>
      </c>
    </row>
    <row r="31" spans="1:17" s="178" customFormat="1" ht="21.75" customHeight="1">
      <c r="A31" s="190">
        <v>28</v>
      </c>
      <c r="B31" s="191" t="s">
        <v>144</v>
      </c>
      <c r="C31" s="192" t="s">
        <v>175</v>
      </c>
      <c r="D31" s="193" t="s">
        <v>164</v>
      </c>
      <c r="E31" s="187"/>
      <c r="F31" s="184">
        <v>12</v>
      </c>
      <c r="G31" s="185">
        <v>1</v>
      </c>
      <c r="H31" s="186">
        <v>13</v>
      </c>
      <c r="I31" s="187" t="s">
        <v>148</v>
      </c>
      <c r="J31" s="188" t="s">
        <v>177</v>
      </c>
      <c r="K31" s="194"/>
      <c r="N31" s="166" t="str">
        <f>IF(J31&gt;'Moors League'!D36,"RECORD","X")</f>
        <v>X</v>
      </c>
      <c r="O31" s="166" t="str">
        <f>IF(J31&gt;'Moors League'!H36,"RECORD","X")</f>
        <v>X</v>
      </c>
      <c r="P31" s="166" t="str">
        <f>IF(J31&gt;'Moors League'!L36,"RECORD","X")</f>
        <v>X</v>
      </c>
      <c r="Q31" s="166" t="str">
        <f>IF(J31&gt;'Moors League'!P36,"RECORD","X")</f>
        <v>X</v>
      </c>
    </row>
    <row r="32" spans="1:17" s="178" customFormat="1" ht="21.75" customHeight="1">
      <c r="A32" s="179">
        <v>29</v>
      </c>
      <c r="B32" s="180" t="s">
        <v>141</v>
      </c>
      <c r="C32" s="181" t="s">
        <v>150</v>
      </c>
      <c r="D32" s="182" t="s">
        <v>161</v>
      </c>
      <c r="E32" s="183"/>
      <c r="F32" s="184">
        <v>3</v>
      </c>
      <c r="G32" s="185">
        <v>7</v>
      </c>
      <c r="H32" s="186">
        <v>10</v>
      </c>
      <c r="I32" s="187" t="s">
        <v>148</v>
      </c>
      <c r="J32" s="188" t="s">
        <v>178</v>
      </c>
      <c r="K32" s="194"/>
      <c r="N32" s="166" t="str">
        <f>IF(J32&gt;'Moors League'!D37,"RECORD","X")</f>
        <v>X</v>
      </c>
      <c r="O32" s="166" t="str">
        <f>IF(J32&gt;'Moors League'!H37,"RECORD","X")</f>
        <v>X</v>
      </c>
      <c r="P32" s="166" t="str">
        <f>IF(J32&gt;'Moors League'!L37,"RECORD","X")</f>
        <v>X</v>
      </c>
      <c r="Q32" s="166" t="str">
        <f>IF(J32&gt;'Moors League'!P37,"RECORD","X")</f>
        <v>X</v>
      </c>
    </row>
    <row r="33" spans="1:17" s="178" customFormat="1" ht="21.75" customHeight="1">
      <c r="A33" s="190">
        <v>30</v>
      </c>
      <c r="B33" s="191" t="s">
        <v>144</v>
      </c>
      <c r="C33" s="192" t="s">
        <v>150</v>
      </c>
      <c r="D33" s="193" t="s">
        <v>161</v>
      </c>
      <c r="E33" s="187"/>
      <c r="F33" s="184">
        <v>16</v>
      </c>
      <c r="G33" s="185">
        <v>4</v>
      </c>
      <c r="H33" s="186">
        <v>16</v>
      </c>
      <c r="I33" s="187" t="s">
        <v>148</v>
      </c>
      <c r="J33" s="188">
        <v>57.72</v>
      </c>
      <c r="K33" s="194"/>
      <c r="N33" s="166" t="str">
        <f>IF(J33&gt;'Moors League'!D38,"RECORD","X")</f>
        <v>X</v>
      </c>
      <c r="O33" s="166" t="str">
        <f>IF(J33&gt;'Moors League'!H38,"RECORD","X")</f>
        <v>X</v>
      </c>
      <c r="P33" s="166" t="str">
        <f>IF(J33&gt;'Moors League'!L38,"RECORD","X")</f>
        <v>X</v>
      </c>
      <c r="Q33" s="166" t="str">
        <f>IF(J33&gt;'Moors League'!P38,"RECORD","X")</f>
        <v>X</v>
      </c>
    </row>
    <row r="34" spans="1:17" s="178" customFormat="1" ht="21.75" customHeight="1">
      <c r="A34" s="190">
        <v>31</v>
      </c>
      <c r="B34" s="191" t="s">
        <v>141</v>
      </c>
      <c r="C34" s="192" t="s">
        <v>142</v>
      </c>
      <c r="D34" s="193" t="s">
        <v>147</v>
      </c>
      <c r="E34" s="187"/>
      <c r="F34" s="184">
        <v>28</v>
      </c>
      <c r="G34" s="185">
        <v>6</v>
      </c>
      <c r="H34" s="186">
        <v>14</v>
      </c>
      <c r="I34" s="187" t="s">
        <v>5</v>
      </c>
      <c r="J34" s="188">
        <v>31.36</v>
      </c>
      <c r="K34" s="189" t="s">
        <v>135</v>
      </c>
      <c r="N34" s="166" t="str">
        <f>IF(J34&gt;'Moors League'!D39,'Lane 1 Team Sheet'!D44,"X")</f>
        <v>X</v>
      </c>
      <c r="O34" s="166" t="str">
        <f>IF(J34&gt;'Moors League'!H39,'Lane 2 Team Sheet'!D44,"X")</f>
        <v>X</v>
      </c>
      <c r="P34" s="166" t="str">
        <f>IF(J34&gt;'Moors League'!L39,'Lane 3 Team Sheet'!D44,"X")</f>
        <v>X</v>
      </c>
      <c r="Q34" s="166" t="str">
        <f>IF(J34&gt;'Moors League'!P39,'Lane 4 Team Sheet'!D34,"X")</f>
        <v>X</v>
      </c>
    </row>
    <row r="35" spans="1:17" s="178" customFormat="1" ht="32.25" customHeight="1">
      <c r="A35" s="190">
        <v>32</v>
      </c>
      <c r="B35" s="191" t="s">
        <v>144</v>
      </c>
      <c r="C35" s="192" t="s">
        <v>142</v>
      </c>
      <c r="D35" s="193" t="s">
        <v>147</v>
      </c>
      <c r="E35" s="187"/>
      <c r="F35" s="184">
        <v>15</v>
      </c>
      <c r="G35" s="185">
        <v>6</v>
      </c>
      <c r="H35" s="186">
        <v>13</v>
      </c>
      <c r="I35" s="195" t="s">
        <v>157</v>
      </c>
      <c r="J35" s="188">
        <v>26.75</v>
      </c>
      <c r="K35" s="196" t="s">
        <v>145</v>
      </c>
      <c r="N35" s="166" t="str">
        <f>IF(J35&gt;'Moors League'!D40,'Lane 1 Team Sheet'!D45,"X")</f>
        <v>X</v>
      </c>
      <c r="O35" s="166" t="str">
        <f>IF(J35&gt;'Moors League'!H40,'Lane 2 Team Sheet'!D45,"X")</f>
        <v>X</v>
      </c>
      <c r="P35" s="166" t="str">
        <f>IF(J35&gt;'Moors League'!L40,'Lane 3 Team Sheet'!D45,"X")</f>
        <v>X</v>
      </c>
      <c r="Q35" s="166" t="str">
        <f>IF(J35&gt;'Moors League'!P40,'Lane 4 Team Sheet'!D35,"X")</f>
        <v>X</v>
      </c>
    </row>
    <row r="36" spans="1:17" s="178" customFormat="1" ht="21.75" customHeight="1">
      <c r="A36" s="190">
        <v>33</v>
      </c>
      <c r="B36" s="191" t="s">
        <v>141</v>
      </c>
      <c r="C36" s="192" t="s">
        <v>146</v>
      </c>
      <c r="D36" s="193" t="s">
        <v>143</v>
      </c>
      <c r="E36" s="187"/>
      <c r="F36" s="184">
        <v>6</v>
      </c>
      <c r="G36" s="185">
        <v>10</v>
      </c>
      <c r="H36" s="186">
        <v>12</v>
      </c>
      <c r="I36" s="187" t="s">
        <v>6</v>
      </c>
      <c r="J36" s="188">
        <v>34.62</v>
      </c>
      <c r="K36" s="189" t="s">
        <v>137</v>
      </c>
      <c r="N36" s="166" t="str">
        <f>IF(J36&gt;'Moors League'!D41,'Lane 1 Team Sheet'!D46,"X")</f>
        <v>X</v>
      </c>
      <c r="O36" s="166" t="str">
        <f>IF(J36&gt;'Moors League'!H41,'Lane 2 Team Sheet'!D46,"X")</f>
        <v>X</v>
      </c>
      <c r="P36" s="166" t="str">
        <f>IF(J36&gt;'Moors League'!L41,'Lane 3 Team Sheet'!D46,"X")</f>
        <v>X</v>
      </c>
      <c r="Q36" s="166" t="str">
        <f>IF(J36&gt;'Moors League'!P41,'Lane 4 Team Sheet'!D36,"X")</f>
        <v>X</v>
      </c>
    </row>
    <row r="37" spans="1:17" s="178" customFormat="1" ht="21.75" customHeight="1">
      <c r="A37" s="190">
        <v>34</v>
      </c>
      <c r="B37" s="191" t="s">
        <v>144</v>
      </c>
      <c r="C37" s="192" t="s">
        <v>146</v>
      </c>
      <c r="D37" s="193" t="s">
        <v>143</v>
      </c>
      <c r="E37" s="187"/>
      <c r="F37" s="184">
        <v>14</v>
      </c>
      <c r="G37" s="185">
        <v>10</v>
      </c>
      <c r="H37" s="186">
        <v>6</v>
      </c>
      <c r="I37" s="187" t="s">
        <v>168</v>
      </c>
      <c r="J37" s="188">
        <v>34.86</v>
      </c>
      <c r="K37" s="189" t="s">
        <v>179</v>
      </c>
      <c r="N37" s="166" t="str">
        <f>IF(J37&gt;'Moors League'!D42,'Lane 1 Team Sheet'!D47,"X")</f>
        <v>X</v>
      </c>
      <c r="O37" s="166" t="str">
        <f>IF(J37&gt;'Moors League'!H42,'Lane 2 Team Sheet'!D47,"X")</f>
        <v>X</v>
      </c>
      <c r="P37" s="166" t="str">
        <f>IF(J37&gt;'Moors League'!L42,'Lane 3 Team Sheet'!D47,"X")</f>
        <v>X</v>
      </c>
      <c r="Q37" s="166" t="str">
        <f>IF(J37&gt;'Moors League'!P42,'Lane 4 Team Sheet'!D37,"X")</f>
        <v>X</v>
      </c>
    </row>
    <row r="38" spans="1:17" s="178" customFormat="1" ht="21.75" customHeight="1">
      <c r="A38" s="190">
        <v>35</v>
      </c>
      <c r="B38" s="191" t="s">
        <v>141</v>
      </c>
      <c r="C38" s="192" t="s">
        <v>150</v>
      </c>
      <c r="D38" s="193" t="s">
        <v>170</v>
      </c>
      <c r="E38" s="187"/>
      <c r="F38" s="184">
        <v>5</v>
      </c>
      <c r="G38" s="185">
        <v>10</v>
      </c>
      <c r="H38" s="186">
        <v>13</v>
      </c>
      <c r="I38" s="187" t="s">
        <v>148</v>
      </c>
      <c r="J38" s="188">
        <v>27.22</v>
      </c>
      <c r="K38" s="189" t="s">
        <v>160</v>
      </c>
      <c r="N38" s="166" t="str">
        <f>IF(J38&gt;'Moors League'!D43,'Lane 1 Team Sheet'!D48,"X")</f>
        <v>X</v>
      </c>
      <c r="O38" s="166" t="str">
        <f>IF(J38&gt;'Moors League'!H43,'Lane 2 Team Sheet'!D48,"X")</f>
        <v>X</v>
      </c>
      <c r="P38" s="166" t="str">
        <f>IF(J38&gt;'Moors League'!L43,'Lane 3 Team Sheet'!D48,"X")</f>
        <v>X</v>
      </c>
      <c r="Q38" s="166" t="str">
        <f>IF(J38&gt;'Moors League'!P43,'Lane 4 Team Sheet'!D38,"X")</f>
        <v>X</v>
      </c>
    </row>
    <row r="39" spans="1:17" s="178" customFormat="1" ht="21.75" customHeight="1">
      <c r="A39" s="190">
        <v>36</v>
      </c>
      <c r="B39" s="191" t="s">
        <v>144</v>
      </c>
      <c r="C39" s="192" t="s">
        <v>150</v>
      </c>
      <c r="D39" s="193" t="s">
        <v>170</v>
      </c>
      <c r="E39" s="187"/>
      <c r="F39" s="184">
        <v>5</v>
      </c>
      <c r="G39" s="185">
        <v>7</v>
      </c>
      <c r="H39" s="186">
        <v>8</v>
      </c>
      <c r="I39" s="187" t="s">
        <v>148</v>
      </c>
      <c r="J39" s="188">
        <v>24.7</v>
      </c>
      <c r="K39" s="189" t="s">
        <v>152</v>
      </c>
      <c r="N39" s="166" t="str">
        <f>IF(J39&gt;'Moors League'!D44,'Lane 1 Team Sheet'!D49,"X")</f>
        <v>X</v>
      </c>
      <c r="O39" s="166" t="str">
        <f>IF(J39&gt;'Moors League'!H44,'Lane 2 Team Sheet'!D49,"X")</f>
        <v>X</v>
      </c>
      <c r="P39" s="166" t="str">
        <f>IF(J39&gt;'Moors League'!L44,'Lane 3 Team Sheet'!D49,"X")</f>
        <v>X</v>
      </c>
      <c r="Q39" s="166" t="str">
        <f>IF(J39&gt;'Moors League'!P44,'Lane 4 Team Sheet'!D39,"X")</f>
        <v>X</v>
      </c>
    </row>
    <row r="40" spans="1:17" s="197" customFormat="1" ht="21.75" customHeight="1">
      <c r="A40" s="190">
        <v>37</v>
      </c>
      <c r="B40" s="191" t="s">
        <v>141</v>
      </c>
      <c r="C40" s="192" t="s">
        <v>153</v>
      </c>
      <c r="D40" s="193" t="s">
        <v>180</v>
      </c>
      <c r="E40" s="187"/>
      <c r="F40" s="184">
        <v>5</v>
      </c>
      <c r="G40" s="185">
        <v>7</v>
      </c>
      <c r="H40" s="186">
        <v>3</v>
      </c>
      <c r="I40" s="187" t="s">
        <v>168</v>
      </c>
      <c r="J40" s="188">
        <v>20.38</v>
      </c>
      <c r="K40" s="189" t="s">
        <v>181</v>
      </c>
      <c r="N40" s="166" t="str">
        <f>IF(J40&gt;'Moors League'!D45,'Lane 1 Team Sheet'!D50,"X")</f>
        <v>X</v>
      </c>
      <c r="O40" s="166" t="str">
        <f>IF(J40&gt;'Moors League'!H45,'Lane 2 Team Sheet'!D50,"X")</f>
        <v>X</v>
      </c>
      <c r="P40" s="166" t="str">
        <f>IF(J40&gt;'Moors League'!L45,'Lane 3 Team Sheet'!D50,"X")</f>
        <v>X</v>
      </c>
      <c r="Q40" s="166" t="str">
        <f>IF(J40&gt;'Moors League'!P45,'Lane 4 Team Sheet'!D40,"X")</f>
        <v>X</v>
      </c>
    </row>
    <row r="41" spans="1:17" s="197" customFormat="1" ht="21.75" customHeight="1">
      <c r="A41" s="190">
        <v>38</v>
      </c>
      <c r="B41" s="191" t="s">
        <v>144</v>
      </c>
      <c r="C41" s="192" t="s">
        <v>153</v>
      </c>
      <c r="D41" s="193" t="s">
        <v>180</v>
      </c>
      <c r="E41" s="187"/>
      <c r="F41" s="184">
        <v>5</v>
      </c>
      <c r="G41" s="185">
        <v>10</v>
      </c>
      <c r="H41" s="186">
        <v>3</v>
      </c>
      <c r="I41" s="187" t="s">
        <v>157</v>
      </c>
      <c r="J41" s="188">
        <v>19.81</v>
      </c>
      <c r="K41" s="189" t="s">
        <v>182</v>
      </c>
      <c r="N41" s="166" t="str">
        <f>IF(J41&gt;'Moors League'!D46,'Lane 1 Team Sheet'!D51,"X")</f>
        <v>X</v>
      </c>
      <c r="O41" s="166" t="str">
        <f>IF(J41&gt;'Moors League'!H46,'Lane 2 Team Sheet'!D51,"X")</f>
        <v>X</v>
      </c>
      <c r="P41" s="166" t="str">
        <f>IF(J41&gt;'Moors League'!L46,'Lane 3 Team Sheet'!D51,"X")</f>
        <v>X</v>
      </c>
      <c r="Q41" s="166" t="str">
        <f>IF(J41&gt;'Moors League'!P46,'Lane 4 Team Sheet'!D41,"X")</f>
        <v>X</v>
      </c>
    </row>
    <row r="42" spans="1:17" s="197" customFormat="1" ht="21.75" customHeight="1">
      <c r="A42" s="190">
        <v>39</v>
      </c>
      <c r="B42" s="191" t="s">
        <v>141</v>
      </c>
      <c r="C42" s="192" t="s">
        <v>159</v>
      </c>
      <c r="D42" s="193" t="s">
        <v>147</v>
      </c>
      <c r="E42" s="187"/>
      <c r="F42" s="184">
        <v>2</v>
      </c>
      <c r="G42" s="185">
        <v>7</v>
      </c>
      <c r="H42" s="186">
        <v>5</v>
      </c>
      <c r="I42" s="187" t="s">
        <v>162</v>
      </c>
      <c r="J42" s="188">
        <v>32.76</v>
      </c>
      <c r="K42" s="189" t="s">
        <v>183</v>
      </c>
      <c r="N42" s="166" t="str">
        <f>IF(J42&gt;'Moors League'!D47,'Lane 1 Team Sheet'!D52,"X")</f>
        <v>X</v>
      </c>
      <c r="O42" s="166" t="str">
        <f>IF(J42&gt;'Moors League'!H47,'Lane 2 Team Sheet'!D52,"X")</f>
        <v>X</v>
      </c>
      <c r="P42" s="166" t="str">
        <f>IF(J42&gt;'Moors League'!L47,'Lane 3 Team Sheet'!D52,"X")</f>
        <v>X</v>
      </c>
      <c r="Q42" s="166" t="str">
        <f>IF(J42&gt;'Moors League'!P47,'Lane 4 Team Sheet'!D42,"X")</f>
        <v>X</v>
      </c>
    </row>
    <row r="43" spans="1:17" s="197" customFormat="1" ht="21.75" customHeight="1">
      <c r="A43" s="190">
        <v>40</v>
      </c>
      <c r="B43" s="191" t="s">
        <v>144</v>
      </c>
      <c r="C43" s="192" t="s">
        <v>159</v>
      </c>
      <c r="D43" s="193" t="s">
        <v>147</v>
      </c>
      <c r="E43" s="187"/>
      <c r="F43" s="184">
        <v>18</v>
      </c>
      <c r="G43" s="185">
        <v>1</v>
      </c>
      <c r="H43" s="186">
        <v>14</v>
      </c>
      <c r="I43" s="187" t="s">
        <v>5</v>
      </c>
      <c r="J43" s="188">
        <v>29.78</v>
      </c>
      <c r="K43" s="189" t="s">
        <v>136</v>
      </c>
      <c r="N43" s="166" t="str">
        <f>IF(J43&gt;'Moors League'!D48,'Lane 1 Team Sheet'!D53,"X")</f>
        <v>X</v>
      </c>
      <c r="O43" s="166" t="str">
        <f>IF(J43&gt;'Moors League'!H48,'Lane 2 Team Sheet'!D53,"X")</f>
        <v>X</v>
      </c>
      <c r="P43" s="166" t="str">
        <f>IF(J43&gt;'Moors League'!L48,'Lane 3 Team Sheet'!D53,"X")</f>
        <v>X</v>
      </c>
      <c r="Q43" s="166" t="str">
        <f>IF(J43&gt;'Moors League'!P48,'Lane 4 Team Sheet'!D43,"X")</f>
        <v>X</v>
      </c>
    </row>
    <row r="44" spans="1:17" s="197" customFormat="1" ht="21.75" customHeight="1">
      <c r="A44" s="190">
        <v>41</v>
      </c>
      <c r="B44" s="191" t="s">
        <v>141</v>
      </c>
      <c r="C44" s="192" t="s">
        <v>142</v>
      </c>
      <c r="D44" s="193" t="s">
        <v>164</v>
      </c>
      <c r="E44" s="187"/>
      <c r="F44" s="184">
        <v>29</v>
      </c>
      <c r="G44" s="185">
        <v>6</v>
      </c>
      <c r="H44" s="186">
        <v>2</v>
      </c>
      <c r="I44" s="187" t="s">
        <v>162</v>
      </c>
      <c r="J44" s="188">
        <v>55.06</v>
      </c>
      <c r="K44" s="194"/>
      <c r="N44" s="166" t="str">
        <f>IF(J44&gt;'Moors League'!D49,"RECORD","X")</f>
        <v>X</v>
      </c>
      <c r="O44" s="166" t="str">
        <f>IF(J44&gt;'Moors League'!H49,"RECORD","X")</f>
        <v>X</v>
      </c>
      <c r="P44" s="166" t="str">
        <f>IF(J44&gt;'Moors League'!L49,"RECORD","X")</f>
        <v>X</v>
      </c>
      <c r="Q44" s="166" t="str">
        <f>IF(J44&gt;'Moors League'!P49,"RECORD","X")</f>
        <v>X</v>
      </c>
    </row>
    <row r="45" spans="1:17" s="197" customFormat="1" ht="21.75" customHeight="1">
      <c r="A45" s="190">
        <v>42</v>
      </c>
      <c r="B45" s="191" t="s">
        <v>144</v>
      </c>
      <c r="C45" s="192" t="s">
        <v>142</v>
      </c>
      <c r="D45" s="193" t="s">
        <v>164</v>
      </c>
      <c r="E45" s="187"/>
      <c r="F45" s="184">
        <v>5</v>
      </c>
      <c r="G45" s="185">
        <v>3</v>
      </c>
      <c r="H45" s="186">
        <v>16</v>
      </c>
      <c r="I45" s="187" t="s">
        <v>6</v>
      </c>
      <c r="J45" s="188">
        <v>47.9</v>
      </c>
      <c r="K45" s="194"/>
      <c r="N45" s="166" t="str">
        <f>IF(J45&gt;'Moors League'!D50,"RECORD","X")</f>
        <v>X</v>
      </c>
      <c r="O45" s="166" t="str">
        <f>IF(J45&gt;'Moors League'!H50,"RECORD","X")</f>
        <v>X</v>
      </c>
      <c r="P45" s="166" t="str">
        <f>IF(J45&gt;'Moors League'!L50,"RECORD","X")</f>
        <v>X</v>
      </c>
      <c r="Q45" s="166" t="str">
        <f>IF(J45&gt;'Moors League'!P50,"RECORD","X")</f>
        <v>X</v>
      </c>
    </row>
    <row r="46" spans="1:17" s="197" customFormat="1" ht="21.75" customHeight="1">
      <c r="A46" s="190">
        <v>43</v>
      </c>
      <c r="B46" s="191" t="s">
        <v>141</v>
      </c>
      <c r="C46" s="192" t="s">
        <v>146</v>
      </c>
      <c r="D46" s="193" t="s">
        <v>161</v>
      </c>
      <c r="E46" s="187"/>
      <c r="F46" s="184">
        <v>16</v>
      </c>
      <c r="G46" s="185">
        <v>4</v>
      </c>
      <c r="H46" s="186">
        <v>16</v>
      </c>
      <c r="I46" s="187" t="s">
        <v>4</v>
      </c>
      <c r="J46" s="188" t="s">
        <v>198</v>
      </c>
      <c r="K46" s="194"/>
      <c r="N46" s="166" t="str">
        <f>IF(J46&gt;'Moors League'!D51,"RECORD","X")</f>
        <v>X</v>
      </c>
      <c r="O46" s="166" t="str">
        <f>IF(J46&gt;'Moors League'!H51,"RECORD","X")</f>
        <v>X</v>
      </c>
      <c r="P46" s="166" t="str">
        <f>IF(J46&gt;'Moors League'!L51,"RECORD","X")</f>
        <v>X</v>
      </c>
      <c r="Q46" s="166" t="str">
        <f>IF(J46&gt;'Moors League'!P51,"RECORD","X")</f>
        <v>X</v>
      </c>
    </row>
    <row r="47" spans="1:17" s="197" customFormat="1" ht="21.75" customHeight="1">
      <c r="A47" s="190">
        <v>44</v>
      </c>
      <c r="B47" s="191" t="s">
        <v>144</v>
      </c>
      <c r="C47" s="192" t="s">
        <v>146</v>
      </c>
      <c r="D47" s="193" t="s">
        <v>161</v>
      </c>
      <c r="E47" s="187"/>
      <c r="F47" s="184">
        <v>26</v>
      </c>
      <c r="G47" s="185">
        <v>4</v>
      </c>
      <c r="H47" s="186">
        <v>14</v>
      </c>
      <c r="I47" s="198" t="s">
        <v>6</v>
      </c>
      <c r="J47" s="188" t="s">
        <v>184</v>
      </c>
      <c r="K47" s="194"/>
      <c r="N47" s="166" t="str">
        <f>IF(J47&gt;'Moors League'!D52,"RECORD","X")</f>
        <v>X</v>
      </c>
      <c r="O47" s="166" t="str">
        <f>IF(J47&gt;'Moors League'!H52,"RECORD","X")</f>
        <v>X</v>
      </c>
      <c r="P47" s="166" t="str">
        <f>IF(J47&gt;'Moors League'!L52,"RECORD","X")</f>
        <v>X</v>
      </c>
      <c r="Q47" s="166" t="str">
        <f>IF(J47&gt;'Moors League'!P52,"RECORD","X")</f>
        <v>X</v>
      </c>
    </row>
    <row r="48" spans="1:17" s="197" customFormat="1" ht="21.75" customHeight="1">
      <c r="A48" s="190">
        <v>45</v>
      </c>
      <c r="B48" s="191" t="s">
        <v>141</v>
      </c>
      <c r="C48" s="192" t="s">
        <v>159</v>
      </c>
      <c r="D48" s="193" t="s">
        <v>170</v>
      </c>
      <c r="E48" s="187"/>
      <c r="F48" s="184">
        <v>8</v>
      </c>
      <c r="G48" s="185">
        <v>10</v>
      </c>
      <c r="H48" s="186">
        <v>11</v>
      </c>
      <c r="I48" s="187" t="s">
        <v>148</v>
      </c>
      <c r="J48" s="188">
        <v>28.83</v>
      </c>
      <c r="K48" s="189" t="s">
        <v>160</v>
      </c>
      <c r="N48" s="166" t="str">
        <f>IF(J48&gt;'Moors League'!D53,'Lane 1 Team Sheet'!D62,"X")</f>
        <v>X</v>
      </c>
      <c r="O48" s="166" t="str">
        <f>IF(J48&gt;'Moors League'!H53,'Lane 2 Team Sheet'!D62,"X")</f>
        <v>X</v>
      </c>
      <c r="P48" s="166" t="str">
        <f>IF(J48&gt;'Moors League'!L53,'Lane 3 Team Sheet'!D62,"X")</f>
        <v>X</v>
      </c>
      <c r="Q48" s="166" t="str">
        <f>IF(J48&gt;'Moors League'!P53,'Lane 4 Team Sheet'!D48,"X")</f>
        <v>X</v>
      </c>
    </row>
    <row r="49" spans="1:17" s="197" customFormat="1" ht="21.75" customHeight="1">
      <c r="A49" s="190">
        <v>46</v>
      </c>
      <c r="B49" s="191" t="s">
        <v>144</v>
      </c>
      <c r="C49" s="192" t="s">
        <v>159</v>
      </c>
      <c r="D49" s="193" t="s">
        <v>170</v>
      </c>
      <c r="E49" s="187"/>
      <c r="F49" s="184">
        <v>29</v>
      </c>
      <c r="G49" s="185">
        <v>6</v>
      </c>
      <c r="H49" s="186">
        <v>2</v>
      </c>
      <c r="I49" s="187" t="s">
        <v>155</v>
      </c>
      <c r="J49" s="188">
        <v>26.15</v>
      </c>
      <c r="K49" s="189" t="s">
        <v>166</v>
      </c>
      <c r="N49" s="166" t="str">
        <f>IF(J49&gt;'Moors League'!D54,'Lane 1 Team Sheet'!D63,"X")</f>
        <v>X</v>
      </c>
      <c r="O49" s="166" t="str">
        <f>IF(J49&gt;'Moors League'!H54,'Lane 2 Team Sheet'!D63,"X")</f>
        <v>X</v>
      </c>
      <c r="P49" s="166" t="str">
        <f>IF(J49&gt;'Moors League'!L54,'Lane 3 Team Sheet'!D63,"X")</f>
        <v>X</v>
      </c>
      <c r="Q49" s="166" t="str">
        <f>IF(J49&gt;'Moors League'!P54,'Lane 4 Team Sheet'!D49,"X")</f>
        <v>X</v>
      </c>
    </row>
    <row r="50" spans="1:17" s="197" customFormat="1" ht="21.75" customHeight="1">
      <c r="A50" s="190">
        <v>47</v>
      </c>
      <c r="B50" s="191" t="s">
        <v>141</v>
      </c>
      <c r="C50" s="192" t="s">
        <v>153</v>
      </c>
      <c r="D50" s="193" t="s">
        <v>185</v>
      </c>
      <c r="E50" s="187"/>
      <c r="F50" s="184">
        <v>21</v>
      </c>
      <c r="G50" s="185">
        <v>1</v>
      </c>
      <c r="H50" s="186">
        <v>12</v>
      </c>
      <c r="I50" s="187" t="s">
        <v>4</v>
      </c>
      <c r="J50" s="188">
        <v>16.44</v>
      </c>
      <c r="K50" s="189" t="s">
        <v>186</v>
      </c>
      <c r="N50" s="166" t="str">
        <f>IF(J50&gt;'Moors League'!D55,'Lane 1 Team Sheet'!D64,"X")</f>
        <v>X</v>
      </c>
      <c r="O50" s="166" t="str">
        <f>IF(J50&gt;'Moors League'!H55,'Lane 2 Team Sheet'!D64,"X")</f>
        <v>X</v>
      </c>
      <c r="P50" s="166" t="str">
        <f>IF(J50&gt;'Moors League'!L55,'Lane 3 Team Sheet'!D64,"X")</f>
        <v>X</v>
      </c>
      <c r="Q50" s="166" t="str">
        <f>IF(J50&gt;'Moors League'!P55,'Lane 4 Team Sheet'!D50,"X")</f>
        <v>X</v>
      </c>
    </row>
    <row r="51" spans="1:17" s="197" customFormat="1" ht="21.75" customHeight="1">
      <c r="A51" s="190">
        <v>48</v>
      </c>
      <c r="B51" s="191" t="s">
        <v>144</v>
      </c>
      <c r="C51" s="192" t="s">
        <v>153</v>
      </c>
      <c r="D51" s="193" t="s">
        <v>185</v>
      </c>
      <c r="E51" s="187"/>
      <c r="F51" s="184">
        <v>6</v>
      </c>
      <c r="G51" s="185">
        <v>10</v>
      </c>
      <c r="H51" s="186">
        <v>1</v>
      </c>
      <c r="I51" s="187" t="s">
        <v>148</v>
      </c>
      <c r="J51" s="188">
        <v>16.21</v>
      </c>
      <c r="K51" s="189" t="s">
        <v>149</v>
      </c>
      <c r="N51" s="166" t="str">
        <f>IF(J51&gt;'Moors League'!D56,'Lane 1 Team Sheet'!D65,"X")</f>
        <v>X</v>
      </c>
      <c r="O51" s="166" t="str">
        <f>IF(J51&gt;'Moors League'!H56,'Lane 2 Team Sheet'!D65,"X")</f>
        <v>X</v>
      </c>
      <c r="P51" s="166" t="str">
        <f>IF(J51&gt;'Moors League'!L56,'Lane 3 Team Sheet'!D65,"X")</f>
        <v>X</v>
      </c>
      <c r="Q51" s="166" t="str">
        <f>IF(J51&gt;'Moors League'!P56,'Lane 4 Team Sheet'!D51,"X")</f>
        <v>X</v>
      </c>
    </row>
    <row r="52" spans="1:17" s="197" customFormat="1" ht="21.75" customHeight="1">
      <c r="A52" s="190">
        <v>49</v>
      </c>
      <c r="B52" s="191" t="s">
        <v>141</v>
      </c>
      <c r="C52" s="192" t="s">
        <v>150</v>
      </c>
      <c r="D52" s="193" t="s">
        <v>143</v>
      </c>
      <c r="E52" s="187"/>
      <c r="F52" s="184">
        <v>5</v>
      </c>
      <c r="G52" s="185">
        <v>10</v>
      </c>
      <c r="H52" s="186">
        <v>13</v>
      </c>
      <c r="I52" s="187" t="s">
        <v>5</v>
      </c>
      <c r="J52" s="188">
        <v>30.95</v>
      </c>
      <c r="K52" s="199" t="s">
        <v>135</v>
      </c>
      <c r="N52" s="166" t="str">
        <f>IF(J52&gt;'Moors League'!D57,'Lane 1 Team Sheet'!D66,"X")</f>
        <v>X</v>
      </c>
      <c r="O52" s="166" t="str">
        <f>IF(J52&gt;'Moors League'!H57,'Lane 2 Team Sheet'!D66,"X")</f>
        <v>X</v>
      </c>
      <c r="P52" s="166" t="str">
        <f>IF(J52&gt;'Moors League'!L57,'Lane 3 Team Sheet'!D66,"X")</f>
        <v>X</v>
      </c>
      <c r="Q52" s="166" t="str">
        <f>IF(J52&gt;'Moors League'!P57,'Lane 4 Team Sheet'!D52,"X")</f>
        <v>X</v>
      </c>
    </row>
    <row r="53" spans="1:17" s="197" customFormat="1" ht="21.75" customHeight="1">
      <c r="A53" s="190">
        <v>50</v>
      </c>
      <c r="B53" s="191" t="s">
        <v>144</v>
      </c>
      <c r="C53" s="192" t="s">
        <v>150</v>
      </c>
      <c r="D53" s="193" t="s">
        <v>143</v>
      </c>
      <c r="E53" s="187"/>
      <c r="F53" s="184">
        <v>11</v>
      </c>
      <c r="G53" s="185">
        <v>10</v>
      </c>
      <c r="H53" s="186">
        <v>8</v>
      </c>
      <c r="I53" s="187" t="s">
        <v>148</v>
      </c>
      <c r="J53" s="188">
        <v>29.14</v>
      </c>
      <c r="K53" s="189" t="s">
        <v>152</v>
      </c>
      <c r="N53" s="166" t="str">
        <f>IF(J53&gt;'Moors League'!D58,'Lane 1 Team Sheet'!D67,"X")</f>
        <v>X</v>
      </c>
      <c r="O53" s="166" t="str">
        <f>IF(J53&gt;'Moors League'!H58,'Lane 2 Team Sheet'!D67,"X")</f>
        <v>X</v>
      </c>
      <c r="P53" s="166" t="str">
        <f>IF(J53&gt;'Moors League'!L58,'Lane 3 Team Sheet'!D67,"X")</f>
        <v>X</v>
      </c>
      <c r="Q53" s="166" t="str">
        <f>IF(J53&gt;'Moors League'!P58,'Lane 4 Team Sheet'!D53,"X")</f>
        <v>X</v>
      </c>
    </row>
    <row r="54" spans="1:17" s="197" customFormat="1" ht="21.75" customHeight="1">
      <c r="A54" s="190">
        <v>51</v>
      </c>
      <c r="B54" s="191" t="s">
        <v>141</v>
      </c>
      <c r="C54" s="192" t="s">
        <v>146</v>
      </c>
      <c r="D54" s="193" t="s">
        <v>151</v>
      </c>
      <c r="E54" s="187"/>
      <c r="F54" s="184">
        <v>16</v>
      </c>
      <c r="G54" s="185">
        <v>4</v>
      </c>
      <c r="H54" s="186">
        <v>16</v>
      </c>
      <c r="I54" s="187" t="s">
        <v>5</v>
      </c>
      <c r="J54" s="188">
        <v>38.89</v>
      </c>
      <c r="K54" s="189" t="s">
        <v>197</v>
      </c>
      <c r="N54" s="166" t="str">
        <f>IF(J54&gt;'Moors League'!D59,'Lane 1 Team Sheet'!D68,"X")</f>
        <v>X</v>
      </c>
      <c r="O54" s="166" t="str">
        <f>IF(J54&gt;'Moors League'!H59,'Lane 2 Team Sheet'!D68,"X")</f>
        <v>X</v>
      </c>
      <c r="P54" s="166" t="str">
        <f>IF(J54&gt;'Moors League'!L59,'Lane 3 Team Sheet'!D68,"X")</f>
        <v>X</v>
      </c>
      <c r="Q54" s="166" t="str">
        <f>IF(J54&gt;'Moors League'!P59,'Lane 4 Team Sheet'!D54,"X")</f>
        <v>X</v>
      </c>
    </row>
    <row r="55" spans="1:17" s="197" customFormat="1" ht="21.75" customHeight="1">
      <c r="A55" s="190">
        <v>52</v>
      </c>
      <c r="B55" s="191" t="s">
        <v>144</v>
      </c>
      <c r="C55" s="192" t="s">
        <v>146</v>
      </c>
      <c r="D55" s="193" t="s">
        <v>151</v>
      </c>
      <c r="E55" s="187"/>
      <c r="F55" s="184">
        <v>5</v>
      </c>
      <c r="G55" s="185">
        <v>3</v>
      </c>
      <c r="H55" s="186">
        <v>16</v>
      </c>
      <c r="I55" s="187" t="s">
        <v>173</v>
      </c>
      <c r="J55" s="188">
        <v>37.98</v>
      </c>
      <c r="K55" s="189" t="s">
        <v>195</v>
      </c>
      <c r="N55" s="166" t="str">
        <f>IF(J55&gt;'Moors League'!D60,'Lane 1 Team Sheet'!D69,"X")</f>
        <v>X</v>
      </c>
      <c r="O55" s="166" t="str">
        <f>IF(J55&gt;'Moors League'!H60,'Lane 2 Team Sheet'!D69,"X")</f>
        <v>X</v>
      </c>
      <c r="P55" s="166" t="str">
        <f>IF(J55&gt;'Moors League'!L60,'Lane 3 Team Sheet'!D69,"X")</f>
        <v>X</v>
      </c>
      <c r="Q55" s="166" t="str">
        <f>IF(J55&gt;'Moors League'!P60,'Lane 4 Team Sheet'!D55,"X")</f>
        <v>X</v>
      </c>
    </row>
    <row r="56" spans="1:17" s="197" customFormat="1" ht="21.75" customHeight="1">
      <c r="A56" s="190">
        <v>53</v>
      </c>
      <c r="B56" s="191" t="s">
        <v>141</v>
      </c>
      <c r="C56" s="192" t="s">
        <v>142</v>
      </c>
      <c r="D56" s="193" t="s">
        <v>170</v>
      </c>
      <c r="E56" s="187"/>
      <c r="F56" s="184">
        <v>11</v>
      </c>
      <c r="G56" s="185">
        <v>7</v>
      </c>
      <c r="H56" s="186">
        <v>15</v>
      </c>
      <c r="I56" s="187" t="s">
        <v>5</v>
      </c>
      <c r="J56" s="188">
        <v>27.22</v>
      </c>
      <c r="K56" s="189" t="s">
        <v>135</v>
      </c>
      <c r="N56" s="166" t="str">
        <f>IF(J56&gt;'Moors League'!D61,'Lane 1 Team Sheet'!D70,"X")</f>
        <v>X</v>
      </c>
      <c r="O56" s="166" t="str">
        <f>IF(J56&gt;'Moors League'!H61,'Lane 2 Team Sheet'!D70,"X")</f>
        <v>X</v>
      </c>
      <c r="P56" s="166" t="str">
        <f>IF(J56&gt;'Moors League'!L61,'Lane 3 Team Sheet'!D70,"X")</f>
        <v>X</v>
      </c>
      <c r="Q56" s="166" t="str">
        <f>IF(J56&gt;'Moors League'!P61,'Lane 4 Team Sheet'!D56,"X")</f>
        <v>X</v>
      </c>
    </row>
    <row r="57" spans="1:17" s="197" customFormat="1" ht="21.75" customHeight="1">
      <c r="A57" s="190">
        <v>54</v>
      </c>
      <c r="B57" s="191" t="s">
        <v>144</v>
      </c>
      <c r="C57" s="192" t="s">
        <v>142</v>
      </c>
      <c r="D57" s="193" t="s">
        <v>170</v>
      </c>
      <c r="E57" s="187"/>
      <c r="F57" s="184">
        <v>4</v>
      </c>
      <c r="G57" s="185">
        <v>7</v>
      </c>
      <c r="H57" s="186">
        <v>9</v>
      </c>
      <c r="I57" s="187" t="s">
        <v>148</v>
      </c>
      <c r="J57" s="188">
        <v>23.9</v>
      </c>
      <c r="K57" s="189" t="s">
        <v>152</v>
      </c>
      <c r="N57" s="166" t="str">
        <f>IF(J57&gt;'Moors League'!D62,'Lane 1 Team Sheet'!D71,"X")</f>
        <v>X</v>
      </c>
      <c r="O57" s="166" t="str">
        <f>IF(J57&gt;'Moors League'!H62,'Lane 2 Team Sheet'!D71,"X")</f>
        <v>X</v>
      </c>
      <c r="P57" s="166" t="str">
        <f>IF(J57&gt;'Moors League'!L62,'Lane 3 Team Sheet'!D71,"X")</f>
        <v>X</v>
      </c>
      <c r="Q57" s="166" t="str">
        <f>IF(J57&gt;'Moors League'!P62,'Lane 4 Team Sheet'!D57,"X")</f>
        <v>X</v>
      </c>
    </row>
    <row r="58" spans="1:17" s="197" customFormat="1" ht="21.75" customHeight="1">
      <c r="A58" s="190">
        <v>55</v>
      </c>
      <c r="B58" s="191" t="s">
        <v>141</v>
      </c>
      <c r="C58" s="192" t="s">
        <v>159</v>
      </c>
      <c r="D58" s="193" t="s">
        <v>164</v>
      </c>
      <c r="E58" s="187"/>
      <c r="F58" s="184">
        <v>11</v>
      </c>
      <c r="G58" s="185">
        <v>7</v>
      </c>
      <c r="H58" s="186">
        <v>15</v>
      </c>
      <c r="I58" s="187" t="s">
        <v>168</v>
      </c>
      <c r="J58" s="188">
        <v>56.26</v>
      </c>
      <c r="K58" s="194"/>
      <c r="N58" s="166" t="str">
        <f>IF(J58&gt;'Moors League'!D63,"RECORD","X")</f>
        <v>X</v>
      </c>
      <c r="O58" s="166" t="str">
        <f>IF(J58&gt;'Moors League'!H63,"RECORD","X")</f>
        <v>X</v>
      </c>
      <c r="P58" s="166" t="str">
        <f>IF(J58&gt;'Moors League'!L63,"RECORD","X")</f>
        <v>X</v>
      </c>
      <c r="Q58" s="166" t="str">
        <f>IF(J58&gt;'Moors League'!P63,"RECORD","X")</f>
        <v>X</v>
      </c>
    </row>
    <row r="59" spans="1:17" s="197" customFormat="1" ht="21.75" customHeight="1">
      <c r="A59" s="190">
        <v>56</v>
      </c>
      <c r="B59" s="191" t="s">
        <v>144</v>
      </c>
      <c r="C59" s="192" t="s">
        <v>159</v>
      </c>
      <c r="D59" s="193" t="s">
        <v>164</v>
      </c>
      <c r="E59" s="187"/>
      <c r="F59" s="184">
        <v>18</v>
      </c>
      <c r="G59" s="185">
        <v>5</v>
      </c>
      <c r="H59" s="186">
        <v>13</v>
      </c>
      <c r="I59" s="187" t="s">
        <v>6</v>
      </c>
      <c r="J59" s="188">
        <v>53.35</v>
      </c>
      <c r="K59" s="194"/>
      <c r="N59" s="166" t="str">
        <f>IF(J59&gt;'Moors League'!D64,"RECORD","X")</f>
        <v>RECORD</v>
      </c>
      <c r="O59" s="166" t="str">
        <f>IF(J59&gt;'Moors League'!H64,"RECORD","X")</f>
        <v>X</v>
      </c>
      <c r="P59" s="166" t="str">
        <f>IF(J59&gt;'Moors League'!L64,"RECORD","X")</f>
        <v>X</v>
      </c>
      <c r="Q59" s="166" t="str">
        <f>IF(J59&gt;'Moors League'!P64,"RECORD","X")</f>
        <v>X</v>
      </c>
    </row>
    <row r="60" spans="1:17" s="197" customFormat="1" ht="21.75" customHeight="1">
      <c r="A60" s="190">
        <v>57</v>
      </c>
      <c r="B60" s="191" t="s">
        <v>141</v>
      </c>
      <c r="C60" s="192" t="s">
        <v>175</v>
      </c>
      <c r="D60" s="193" t="s">
        <v>161</v>
      </c>
      <c r="E60" s="187"/>
      <c r="F60" s="184">
        <v>29</v>
      </c>
      <c r="G60" s="185">
        <v>6</v>
      </c>
      <c r="H60" s="186">
        <v>2</v>
      </c>
      <c r="I60" s="187" t="s">
        <v>162</v>
      </c>
      <c r="J60" s="188" t="s">
        <v>187</v>
      </c>
      <c r="K60" s="194"/>
      <c r="N60" s="166" t="str">
        <f>IF(J60&gt;'Moors League'!D65,"RECORD","X")</f>
        <v>X</v>
      </c>
      <c r="O60" s="166" t="str">
        <f>IF(J60&gt;'Moors League'!H65,"RECORD","X")</f>
        <v>X</v>
      </c>
      <c r="P60" s="166" t="str">
        <f>IF(J60&gt;'Moors League'!L65,"RECORD","X")</f>
        <v>X</v>
      </c>
      <c r="Q60" s="166" t="str">
        <f>IF(J60&gt;'Moors League'!P65,"RECORD","X")</f>
        <v>X</v>
      </c>
    </row>
    <row r="61" spans="1:17" s="197" customFormat="1" ht="21.75" customHeight="1">
      <c r="A61" s="190">
        <v>58</v>
      </c>
      <c r="B61" s="191" t="s">
        <v>144</v>
      </c>
      <c r="C61" s="192" t="s">
        <v>175</v>
      </c>
      <c r="D61" s="193" t="s">
        <v>161</v>
      </c>
      <c r="E61" s="187"/>
      <c r="F61" s="184">
        <v>29</v>
      </c>
      <c r="G61" s="185">
        <v>6</v>
      </c>
      <c r="H61" s="186">
        <v>2</v>
      </c>
      <c r="I61" s="187" t="s">
        <v>168</v>
      </c>
      <c r="J61" s="188" t="s">
        <v>188</v>
      </c>
      <c r="K61" s="194"/>
      <c r="N61" s="166" t="str">
        <f>IF(J61&gt;'Moors League'!D66,"RECORD","X")</f>
        <v>X</v>
      </c>
      <c r="O61" s="166" t="str">
        <f>IF(J61&gt;'Moors League'!H66,"RECORD","X")</f>
        <v>X</v>
      </c>
      <c r="P61" s="166" t="str">
        <f>IF(J61&gt;'Moors League'!L66,"RECORD","X")</f>
        <v>X</v>
      </c>
      <c r="Q61" s="166" t="str">
        <f>IF(J61&gt;'Moors League'!P66,"RECORD","X")</f>
        <v>X</v>
      </c>
    </row>
    <row r="62" spans="1:17" s="197" customFormat="1" ht="21.75" customHeight="1">
      <c r="A62" s="190">
        <v>59</v>
      </c>
      <c r="B62" s="191" t="s">
        <v>141</v>
      </c>
      <c r="C62" s="192" t="s">
        <v>150</v>
      </c>
      <c r="D62" s="193" t="s">
        <v>164</v>
      </c>
      <c r="E62" s="187"/>
      <c r="F62" s="184">
        <v>16</v>
      </c>
      <c r="G62" s="185">
        <v>4</v>
      </c>
      <c r="H62" s="186">
        <v>16</v>
      </c>
      <c r="I62" s="187" t="s">
        <v>4</v>
      </c>
      <c r="J62" s="188">
        <v>57.02</v>
      </c>
      <c r="K62" s="194"/>
      <c r="N62" s="166" t="str">
        <f>IF(J62&gt;'Moors League'!D67,"RECORD","X")</f>
        <v>X</v>
      </c>
      <c r="O62" s="166" t="str">
        <f>IF(J62&gt;'Moors League'!H67,"RECORD","X")</f>
        <v>X</v>
      </c>
      <c r="P62" s="166" t="str">
        <f>IF(J62&gt;'Moors League'!L67,"RECORD","X")</f>
        <v>X</v>
      </c>
      <c r="Q62" s="166" t="str">
        <f>IF(J62&gt;'Moors League'!P67,"RECORD","X")</f>
        <v>X</v>
      </c>
    </row>
    <row r="63" spans="1:17" s="197" customFormat="1" ht="21.75" customHeight="1">
      <c r="A63" s="190">
        <v>60</v>
      </c>
      <c r="B63" s="191" t="s">
        <v>144</v>
      </c>
      <c r="C63" s="192" t="s">
        <v>150</v>
      </c>
      <c r="D63" s="193" t="s">
        <v>164</v>
      </c>
      <c r="E63" s="187"/>
      <c r="F63" s="184">
        <v>16</v>
      </c>
      <c r="G63" s="185">
        <v>4</v>
      </c>
      <c r="H63" s="186">
        <v>16</v>
      </c>
      <c r="I63" s="187" t="s">
        <v>148</v>
      </c>
      <c r="J63" s="188">
        <v>50.22</v>
      </c>
      <c r="K63" s="194"/>
      <c r="N63" s="166" t="str">
        <f>IF(J63&gt;'Moors League'!D68,"RECORD","X")</f>
        <v>X</v>
      </c>
      <c r="O63" s="166" t="str">
        <f>IF(J63&gt;'Moors League'!H68,"RECORD","X")</f>
        <v>X</v>
      </c>
      <c r="P63" s="166" t="str">
        <f>IF(J63&gt;'Moors League'!L68,"RECORD","X")</f>
        <v>X</v>
      </c>
      <c r="Q63" s="166" t="str">
        <f>IF(J63&gt;'Moors League'!P68,"RECORD","X")</f>
        <v>X</v>
      </c>
    </row>
    <row r="64" spans="1:17" s="197" customFormat="1" ht="21.75" customHeight="1">
      <c r="A64" s="200">
        <v>61</v>
      </c>
      <c r="B64" s="201" t="s">
        <v>189</v>
      </c>
      <c r="C64" s="202" t="s">
        <v>190</v>
      </c>
      <c r="D64" s="203" t="s">
        <v>191</v>
      </c>
      <c r="E64" s="204"/>
      <c r="F64" s="205">
        <v>11</v>
      </c>
      <c r="G64" s="206">
        <v>7</v>
      </c>
      <c r="H64" s="207">
        <v>15</v>
      </c>
      <c r="I64" s="208" t="s">
        <v>148</v>
      </c>
      <c r="J64" s="209" t="s">
        <v>192</v>
      </c>
      <c r="K64" s="210"/>
      <c r="N64" s="166" t="str">
        <f>IF(J64&gt;'Moors League'!D69,"RECORD","X")</f>
        <v>X</v>
      </c>
      <c r="O64" s="166" t="str">
        <f>IF(J64&gt;'Moors League'!H69,"RECORD","X")</f>
        <v>X</v>
      </c>
      <c r="P64" s="166" t="str">
        <f>IF(J64&gt;'Moors League'!L69,"RECORD","X")</f>
        <v>X</v>
      </c>
      <c r="Q64" s="166" t="str">
        <f>IF(J64&gt;'Moors League'!P69,"RECORD","X")</f>
        <v>X</v>
      </c>
    </row>
    <row r="85" ht="24.75" customHeight="1"/>
  </sheetData>
  <sheetProtection selectLockedCells="1" selectUnlockedCells="1"/>
  <mergeCells count="2">
    <mergeCell ref="N1:Q1"/>
    <mergeCell ref="A2:B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Prouse</dc:creator>
  <cp:keywords/>
  <dc:description/>
  <cp:lastModifiedBy> </cp:lastModifiedBy>
  <cp:lastPrinted>2016-01-25T16:22:02Z</cp:lastPrinted>
  <dcterms:created xsi:type="dcterms:W3CDTF">2016-01-18T11:06:53Z</dcterms:created>
  <dcterms:modified xsi:type="dcterms:W3CDTF">2016-05-15T14:15:24Z</dcterms:modified>
  <cp:category/>
  <cp:version/>
  <cp:contentType/>
  <cp:contentStatus/>
</cp:coreProperties>
</file>