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4050" tabRatio="821" activeTab="0"/>
  </bookViews>
  <sheets>
    <sheet name="Moors League" sheetId="1" r:id="rId1"/>
    <sheet name="Running Total" sheetId="2" r:id="rId2"/>
    <sheet name="Lane 1 Team Sheet" sheetId="3" r:id="rId3"/>
    <sheet name="Lane 2 Team Sheet" sheetId="4" r:id="rId4"/>
    <sheet name="Lane 3 Team Sheet" sheetId="5" r:id="rId5"/>
    <sheet name="Lane 4 Team Sheet" sheetId="6" r:id="rId6"/>
    <sheet name="Records" sheetId="7" r:id="rId7"/>
  </sheets>
  <definedNames>
    <definedName name="_xlfn.RTD" hidden="1">#NAME?</definedName>
    <definedName name="place" localSheetId="0">'Moors League'!$D$89:$E$93</definedName>
    <definedName name="points">'Moors League'!$T$9:$U$11</definedName>
    <definedName name="position">'Moors League'!$T$9:$U$14</definedName>
    <definedName name="_xlnm.Print_Area" localSheetId="0">'Moors League'!$A$1:$R$72</definedName>
    <definedName name="_xlnm.Print_Titles" localSheetId="0">'Moors League'!$5:$8</definedName>
    <definedName name="table">'Moors League'!$T$9:$U$11</definedName>
  </definedNames>
  <calcPr fullCalcOnLoad="1"/>
</workbook>
</file>

<file path=xl/comments1.xml><?xml version="1.0" encoding="utf-8"?>
<comments xmlns="http://schemas.openxmlformats.org/spreadsheetml/2006/main">
  <authors>
    <author>Mark</author>
  </authors>
  <commentList>
    <comment ref="T14" authorId="0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Fault 6.4
Front Crawl before turning on back</t>
        </r>
      </text>
    </comment>
    <comment ref="L64" authorId="0">
      <text>
        <r>
          <rPr>
            <sz val="9"/>
            <rFont val="Tahoma"/>
            <family val="2"/>
          </rPr>
          <t>:
New Record</t>
        </r>
      </text>
    </comment>
    <comment ref="D66" authorId="0">
      <text>
        <r>
          <rPr>
            <b/>
            <sz val="9"/>
            <rFont val="Tahoma"/>
            <family val="2"/>
          </rPr>
          <t>:
Early Takeover on Turn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<sst xmlns="http://schemas.openxmlformats.org/spreadsheetml/2006/main" count="1719" uniqueCount="393">
  <si>
    <t>MOORS SWIMMING LEAGUE</t>
  </si>
  <si>
    <t>EVENT</t>
  </si>
  <si>
    <t>Lane 1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</si>
  <si>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</si>
  <si>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</si>
  <si>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</si>
  <si>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</si>
  <si>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</si>
  <si>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</si>
  <si>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</si>
  <si>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TOTAL POINTS</t>
  </si>
  <si>
    <t>POSITION</t>
  </si>
  <si>
    <t>Points</t>
  </si>
  <si>
    <t>T/O</t>
  </si>
  <si>
    <t>DSQ</t>
  </si>
  <si>
    <t>Result</t>
  </si>
  <si>
    <t>X</t>
  </si>
  <si>
    <t>Moors Swimming League</t>
  </si>
  <si>
    <t xml:space="preserve">Date:-  </t>
  </si>
  <si>
    <t>Back</t>
  </si>
  <si>
    <t>Breast</t>
  </si>
  <si>
    <t>Fly</t>
  </si>
  <si>
    <t>F/C</t>
  </si>
  <si>
    <t xml:space="preserve"> </t>
  </si>
  <si>
    <t>Girls Open              50m Backstroke</t>
  </si>
  <si>
    <t>Girls 11 &amp; 12 years 50m Butterfly</t>
  </si>
  <si>
    <t>Boys 11 &amp; 12 years 50m Butterfly</t>
  </si>
  <si>
    <t>Girls 15 &amp; 16 years 50m Breaststroke</t>
  </si>
  <si>
    <t>Boys 15 &amp; 16 years 50m Breaststroke</t>
  </si>
  <si>
    <t>Girls 10 years        25m Freestyle</t>
  </si>
  <si>
    <t>Boys 10 years        25m Freestyle</t>
  </si>
  <si>
    <t>Girls 13 &amp; 14 years 50m Backstroke</t>
  </si>
  <si>
    <t>Girls Open               4x1 Medley Relay</t>
  </si>
  <si>
    <t>Boys Open               4x1 Medley Relay</t>
  </si>
  <si>
    <t>Girls 11 &amp; 12 years 4x1 Freestyle Relay</t>
  </si>
  <si>
    <t>Boys 11 &amp; 12 years 4x1 Freestyle Relay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</si>
  <si>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</si>
  <si>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</si>
  <si>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</si>
  <si>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</si>
  <si>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</si>
  <si>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</si>
  <si>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</si>
  <si>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</si>
  <si>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</si>
  <si>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</si>
  <si>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13 &amp; 14 years 4x1  Medley Relay</t>
  </si>
  <si>
    <t>Boys 13 &amp; 14 years 4x1  Medley Relay</t>
  </si>
  <si>
    <t>Girls 9 &amp; 10 years    4x1 Freestyle Relay</t>
  </si>
  <si>
    <t>Boys 9 &amp; 10 years    4x1 Freestyle Relay</t>
  </si>
  <si>
    <t>Girls 15&amp;16 years  4x1 Medley Relay</t>
  </si>
  <si>
    <t>Boys 15&amp;16 years  4x1 Medley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</si>
  <si>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</si>
  <si>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</si>
  <si>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</si>
  <si>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</si>
  <si>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</si>
  <si>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</si>
  <si>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</si>
  <si>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</si>
  <si>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</si>
  <si>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</si>
  <si>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Open 4x1 Freestyle Relay</t>
  </si>
  <si>
    <t>Boys Open 4x1 Freestyle Relay</t>
  </si>
  <si>
    <t>Girls 11 &amp; 12 years 4x1 Medley Relay</t>
  </si>
  <si>
    <t>Boys 11 &amp; 12 years 4x1 Medley Relay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</si>
  <si>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</si>
  <si>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</si>
  <si>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</si>
  <si>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</si>
  <si>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</si>
  <si>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</si>
  <si>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</si>
  <si>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</si>
  <si>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</si>
  <si>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</si>
  <si>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13 &amp; 14 years 4x1 Freestyle Relay</t>
  </si>
  <si>
    <t>Boys 13 &amp; 14 years 4x1 Freestyle Relay</t>
  </si>
  <si>
    <t>Girls 9 &amp; 10 years 4x1 Medley Relay</t>
  </si>
  <si>
    <t>Boys 9 &amp; 10 years 4x1 Medley Relay</t>
  </si>
  <si>
    <t>Mixed Canon         10x1 Freestyle Relay</t>
  </si>
  <si>
    <t>Total</t>
  </si>
  <si>
    <t>Boys Open             50m Backstroke</t>
  </si>
  <si>
    <t>Girls 15 &amp; 16 years 4x1 Freestyle Relay</t>
  </si>
  <si>
    <t>Boys 15 &amp; 16 years 4x1 Freestyle Relay</t>
  </si>
  <si>
    <t>Boys 13 &amp; 14 years 50m Backstroke</t>
  </si>
  <si>
    <t>1st</t>
  </si>
  <si>
    <t>2nd</t>
  </si>
  <si>
    <t>3rd</t>
  </si>
  <si>
    <t>4th</t>
  </si>
  <si>
    <t>GIRLS OPEN</t>
  </si>
  <si>
    <t>50M B/K</t>
  </si>
  <si>
    <t>BOYS OPEN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</si>
  <si>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</si>
  <si>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</si>
  <si>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</si>
  <si>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</si>
  <si>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</si>
  <si>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</si>
  <si>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</si>
  <si>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</si>
  <si>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</si>
  <si>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GIRLS 13/14</t>
  </si>
  <si>
    <t>50M BK</t>
  </si>
  <si>
    <t>BOYS 13/14</t>
  </si>
  <si>
    <t>4 X 1 MEDLEY</t>
  </si>
  <si>
    <t>4 X 1 F/C</t>
  </si>
  <si>
    <t>50M BRST</t>
  </si>
  <si>
    <t>25M B/K</t>
  </si>
  <si>
    <t>50 FL</t>
  </si>
  <si>
    <t>50M F/C</t>
  </si>
  <si>
    <t>GIRLS 9 &amp; 10</t>
  </si>
  <si>
    <t>BOYS 9 &amp; 10</t>
  </si>
  <si>
    <t>4 x 1 MED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</si>
  <si>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</si>
  <si>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</si>
  <si>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</si>
  <si>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</si>
  <si>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</si>
  <si>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</si>
  <si>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</si>
  <si>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</si>
  <si>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</si>
  <si>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</si>
  <si>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>10 X 1 F/C</t>
  </si>
  <si>
    <t>Venue</t>
  </si>
  <si>
    <t>Date</t>
  </si>
  <si>
    <t>Place</t>
  </si>
  <si>
    <t>Place Table</t>
  </si>
  <si>
    <t>Moors Records</t>
  </si>
  <si>
    <t>Girls</t>
  </si>
  <si>
    <t>Open</t>
  </si>
  <si>
    <t>50m Backstroke</t>
  </si>
  <si>
    <t xml:space="preserve"> Saltburn &amp; Marske</t>
  </si>
  <si>
    <t xml:space="preserve"> Gayle Haggerwood</t>
  </si>
  <si>
    <t>Boys</t>
  </si>
  <si>
    <t xml:space="preserve"> Guisborough</t>
  </si>
  <si>
    <t xml:space="preserve"> Matthew Young</t>
  </si>
  <si>
    <t>11&amp;12</t>
  </si>
  <si>
    <t>50m Butterfly</t>
  </si>
  <si>
    <t xml:space="preserve"> Eston</t>
  </si>
  <si>
    <t xml:space="preserve"> Dannielle Dunn</t>
  </si>
  <si>
    <t xml:space="preserve"> Christopher Wilkinson</t>
  </si>
  <si>
    <t>15&amp;16</t>
  </si>
  <si>
    <t>50m Breaststroke</t>
  </si>
  <si>
    <t xml:space="preserve"> Stokesley</t>
  </si>
  <si>
    <t xml:space="preserve"> Ellie Berryman-Athey</t>
  </si>
  <si>
    <t>10 years</t>
  </si>
  <si>
    <t>25m Freestyle</t>
  </si>
  <si>
    <t>13&amp;14</t>
  </si>
  <si>
    <t xml:space="preserve"> Northallerton</t>
  </si>
  <si>
    <t>Medley Relay</t>
  </si>
  <si>
    <t>1.02.31</t>
  </si>
  <si>
    <t>Freestyle Relay</t>
  </si>
  <si>
    <t xml:space="preserve"> E. Adams</t>
  </si>
  <si>
    <t xml:space="preserve"> Ben Mendoza</t>
  </si>
  <si>
    <t>25m Backstroke</t>
  </si>
  <si>
    <t xml:space="preserve"> Holly Jackson</t>
  </si>
  <si>
    <t>50m Freestyle</t>
  </si>
  <si>
    <t xml:space="preserve"> Kate Fraser</t>
  </si>
  <si>
    <t xml:space="preserve"> Jennifer Cornes</t>
  </si>
  <si>
    <t xml:space="preserve"> Matthew Moody</t>
  </si>
  <si>
    <t>9&amp;10</t>
  </si>
  <si>
    <t xml:space="preserve"> Loftus</t>
  </si>
  <si>
    <t>1.09.69</t>
  </si>
  <si>
    <t xml:space="preserve"> Jasmine Craggs</t>
  </si>
  <si>
    <t xml:space="preserve"> Alex Grundman</t>
  </si>
  <si>
    <t>25m Breaststroke</t>
  </si>
  <si>
    <t xml:space="preserve"> Ben Wilbor</t>
  </si>
  <si>
    <t xml:space="preserve"> Karl Swales</t>
  </si>
  <si>
    <t>25m Butterfly</t>
  </si>
  <si>
    <t xml:space="preserve"> Whitby</t>
  </si>
  <si>
    <t xml:space="preserve"> Matthew Russell</t>
  </si>
  <si>
    <t xml:space="preserve"> Bedale</t>
  </si>
  <si>
    <t xml:space="preserve"> Emmie Pollard</t>
  </si>
  <si>
    <t>1.20.60</t>
  </si>
  <si>
    <t>1.17.45</t>
  </si>
  <si>
    <t>Mixed</t>
  </si>
  <si>
    <t>10x1</t>
  </si>
  <si>
    <t>Cannon Relay</t>
  </si>
  <si>
    <t xml:space="preserve">Records </t>
  </si>
  <si>
    <t xml:space="preserve">Moors League Results </t>
  </si>
  <si>
    <t>@</t>
  </si>
  <si>
    <t>DNS</t>
  </si>
  <si>
    <t xml:space="preserve"> Sam Rowley</t>
  </si>
  <si>
    <t>2.21.56</t>
  </si>
  <si>
    <t>Northallerton</t>
  </si>
  <si>
    <t>Chloe Oliver</t>
  </si>
  <si>
    <t>Guisborough</t>
  </si>
  <si>
    <t>Eston</t>
  </si>
  <si>
    <t>Stokesley</t>
  </si>
  <si>
    <t>Joseph Richards</t>
  </si>
  <si>
    <t>Saltburn &amp; Marske</t>
  </si>
  <si>
    <t xml:space="preserve"> Craig Granger/Joe Richards 02/07/2011</t>
  </si>
  <si>
    <t xml:space="preserve"> Saltburn &amp; Marske / Northallerton</t>
  </si>
  <si>
    <t>Hannah Prouse</t>
  </si>
  <si>
    <t>Kate Fraser</t>
  </si>
  <si>
    <t>Jack Spivey</t>
  </si>
  <si>
    <t>Abigail Thompson</t>
  </si>
  <si>
    <t>Gabriel Martin</t>
  </si>
  <si>
    <t>Olivia Schubert</t>
  </si>
  <si>
    <t>Chris Smith</t>
  </si>
  <si>
    <t>Kathryn Keogh</t>
  </si>
  <si>
    <t>Oliver Binks</t>
  </si>
  <si>
    <t>Laura Beaumont</t>
  </si>
  <si>
    <t>John Lamb</t>
  </si>
  <si>
    <t>Hannah Matthews</t>
  </si>
  <si>
    <t>Daniel Reacroft</t>
  </si>
  <si>
    <t>Harry Spivey</t>
  </si>
  <si>
    <t>Ella Tebble</t>
  </si>
  <si>
    <t>Emma Fraser</t>
  </si>
  <si>
    <t>Matthew Keogh</t>
  </si>
  <si>
    <t>Jake Jackson</t>
  </si>
  <si>
    <t>Penny Walton</t>
  </si>
  <si>
    <t>Hollie Tilling</t>
  </si>
  <si>
    <t>Alex Schubert</t>
  </si>
  <si>
    <t>Brett Mead</t>
  </si>
  <si>
    <t>1.01.27</t>
  </si>
  <si>
    <t>1.10.93</t>
  </si>
  <si>
    <t>Euan Buchannan</t>
  </si>
  <si>
    <t>Rebekah Kitchener</t>
  </si>
  <si>
    <t>Millie Cook</t>
  </si>
  <si>
    <t>Alex Jennings</t>
  </si>
  <si>
    <t>Jenna Allan</t>
  </si>
  <si>
    <t>Bryony Scoffin</t>
  </si>
  <si>
    <t>Josh Beck</t>
  </si>
  <si>
    <t>Dougie Jennings</t>
  </si>
  <si>
    <t>Georgia Stockdale</t>
  </si>
  <si>
    <t>George Hardy</t>
  </si>
  <si>
    <t>Emma Sayer</t>
  </si>
  <si>
    <t>Jimmy Matthews</t>
  </si>
  <si>
    <t>Sarah Dawson</t>
  </si>
  <si>
    <t>Joe Aldus</t>
  </si>
  <si>
    <t>Isabella Brook</t>
  </si>
  <si>
    <t>Matthew Smailes</t>
  </si>
  <si>
    <t>Emma Cargill</t>
  </si>
  <si>
    <t>Lucy Davison</t>
  </si>
  <si>
    <t>Jacob Stephens</t>
  </si>
  <si>
    <t>Ella McNeill</t>
  </si>
  <si>
    <t>Adam Birks</t>
  </si>
  <si>
    <t>Alice Cargill</t>
  </si>
  <si>
    <t>Tomos Plant</t>
  </si>
  <si>
    <t>Jess Ivin</t>
  </si>
  <si>
    <t>Sam King</t>
  </si>
  <si>
    <t>Katie Thompson</t>
  </si>
  <si>
    <t>Harry Ridsdale</t>
  </si>
  <si>
    <t>Adam Rowling</t>
  </si>
  <si>
    <t>Emma Gettings</t>
  </si>
  <si>
    <t>Alex Grant</t>
  </si>
  <si>
    <t>Ben White</t>
  </si>
  <si>
    <t>Alastair Thompson</t>
  </si>
  <si>
    <t>Millie Poppitt</t>
  </si>
  <si>
    <t>Laura Sheppard</t>
  </si>
  <si>
    <t>Katie Thornton</t>
  </si>
  <si>
    <t>Laura Shackleton</t>
  </si>
  <si>
    <t>Steve Horner</t>
  </si>
  <si>
    <t>Ella Applegarth</t>
  </si>
  <si>
    <t>Henry Miller</t>
  </si>
  <si>
    <t>Conner Smith</t>
  </si>
  <si>
    <t>Rachel Maguire</t>
  </si>
  <si>
    <t>Taylor Mendoza</t>
  </si>
  <si>
    <t>Ben Smith</t>
  </si>
  <si>
    <t>Leah Anderson</t>
  </si>
  <si>
    <t>Molly Glass</t>
  </si>
  <si>
    <t>Mathew Brudenell</t>
  </si>
  <si>
    <t>Danielle Horner</t>
  </si>
  <si>
    <t>Tom Glass</t>
  </si>
  <si>
    <t>Sophie Prout</t>
  </si>
  <si>
    <t>Phil Tate</t>
  </si>
  <si>
    <t>Sophie McLaughlin</t>
  </si>
  <si>
    <t>Matthew McCarthy</t>
  </si>
  <si>
    <t>Emily Simms</t>
  </si>
  <si>
    <t>Tom Langrick</t>
  </si>
  <si>
    <t>Beth Flower</t>
  </si>
  <si>
    <t>Phillip Tate</t>
  </si>
  <si>
    <t>Josh Prout</t>
  </si>
  <si>
    <t>18th May 2013</t>
  </si>
  <si>
    <t>Eston (Host Club - Stokesley)</t>
  </si>
  <si>
    <t>Marianne Putz</t>
  </si>
  <si>
    <t>Matthew Heslehurst</t>
  </si>
  <si>
    <t>Alex Briscoe</t>
  </si>
  <si>
    <t>Holly Peacock</t>
  </si>
  <si>
    <t>Charlie Mace</t>
  </si>
  <si>
    <t>Adam Stockdale</t>
  </si>
  <si>
    <t>Danielle  Dunn</t>
  </si>
  <si>
    <t>Daniel Shackleton</t>
  </si>
  <si>
    <t>Francis Walton</t>
  </si>
  <si>
    <t>Danielle Dunn</t>
  </si>
  <si>
    <t>Joe Harris</t>
  </si>
  <si>
    <t>Leah Watson</t>
  </si>
  <si>
    <t>Eve Applegarth</t>
  </si>
  <si>
    <t>Faye McCarthy</t>
  </si>
  <si>
    <t>James Tate</t>
  </si>
  <si>
    <t>Eleanor Harvey</t>
  </si>
  <si>
    <t>Elicia Smith</t>
  </si>
  <si>
    <t>Drew Chesters</t>
  </si>
  <si>
    <t>Anthony Prouse</t>
  </si>
  <si>
    <t>Hannah Trowsdale</t>
  </si>
  <si>
    <t>Matthew Ankers</t>
  </si>
  <si>
    <t>Anna Betterton</t>
  </si>
  <si>
    <t>Sam Arthur</t>
  </si>
  <si>
    <t>Josh O'Donovan</t>
  </si>
  <si>
    <t>Carl Westwick</t>
  </si>
  <si>
    <t>Phoebe Jennings</t>
  </si>
  <si>
    <t>Katie Gibson</t>
  </si>
  <si>
    <t>Jake Blair</t>
  </si>
  <si>
    <t>Ben O'Donovan</t>
  </si>
  <si>
    <t>Olivia Troop</t>
  </si>
  <si>
    <t>Martin Leng</t>
  </si>
  <si>
    <t>Charlotte Gunn</t>
  </si>
  <si>
    <t>Jack Atkinson</t>
  </si>
  <si>
    <t>Adam Marley</t>
  </si>
  <si>
    <t>Stephen Betterton</t>
  </si>
  <si>
    <t>Georgia Coates</t>
  </si>
  <si>
    <t>Daniel Glenton</t>
  </si>
  <si>
    <t>Piper Clements</t>
  </si>
  <si>
    <t>Josh Clements</t>
  </si>
  <si>
    <t>Lydia Maidens</t>
  </si>
  <si>
    <t>Alex Proffitt</t>
  </si>
  <si>
    <t>Alice Payne</t>
  </si>
  <si>
    <t>Ella Curtis</t>
  </si>
  <si>
    <t>Haleigh Blair</t>
  </si>
  <si>
    <t>Jacob Hollingworth</t>
  </si>
  <si>
    <t>1.23.45</t>
  </si>
  <si>
    <t>Samuel Stott</t>
  </si>
  <si>
    <t>Anna Morris</t>
  </si>
  <si>
    <t>Amy Roberts</t>
  </si>
  <si>
    <t>Reece Curtis</t>
  </si>
  <si>
    <t>Amy Lawrenson</t>
  </si>
  <si>
    <t>Amy Weeks</t>
  </si>
  <si>
    <t>1.09.19</t>
  </si>
  <si>
    <t>1.10.31</t>
  </si>
  <si>
    <t>1.07.74</t>
  </si>
  <si>
    <t>1.07.58</t>
  </si>
  <si>
    <t>1.03.23</t>
  </si>
  <si>
    <t>1.09.90</t>
  </si>
  <si>
    <t>1.07.07</t>
  </si>
  <si>
    <t>1.08.43</t>
  </si>
  <si>
    <t>1.09.67</t>
  </si>
  <si>
    <t>1.07.72</t>
  </si>
  <si>
    <t>1.03.09</t>
  </si>
  <si>
    <t>1.01.41</t>
  </si>
  <si>
    <t>1.11.97</t>
  </si>
  <si>
    <t>1.13.75</t>
  </si>
  <si>
    <t>1.08.91</t>
  </si>
  <si>
    <t>1.10.86</t>
  </si>
  <si>
    <t>1.10.58</t>
  </si>
  <si>
    <t>1.13.50</t>
  </si>
  <si>
    <t>1.02.08</t>
  </si>
  <si>
    <t>1.04.68</t>
  </si>
  <si>
    <t>1.09.81</t>
  </si>
  <si>
    <t>1.22.58</t>
  </si>
  <si>
    <t>1.20.58</t>
  </si>
  <si>
    <t>1.17.55</t>
  </si>
  <si>
    <t>1.16.16</t>
  </si>
  <si>
    <t>1.08.30</t>
  </si>
  <si>
    <t>1.10.19</t>
  </si>
  <si>
    <t>1.10.42</t>
  </si>
  <si>
    <t>1.09.43</t>
  </si>
  <si>
    <t>1.06.33</t>
  </si>
  <si>
    <t>1.03.30</t>
  </si>
  <si>
    <t>1.09.72</t>
  </si>
  <si>
    <t>1.00.53</t>
  </si>
  <si>
    <t>1.02.77</t>
  </si>
  <si>
    <t>1.02.47</t>
  </si>
  <si>
    <t>1.15.94</t>
  </si>
  <si>
    <t>1.20.35</t>
  </si>
  <si>
    <t>1.19.08</t>
  </si>
  <si>
    <t>1.20.53</t>
  </si>
  <si>
    <t>1.26.06</t>
  </si>
  <si>
    <t>1.21.80</t>
  </si>
  <si>
    <t>1.15.09</t>
  </si>
  <si>
    <t>1.11.12</t>
  </si>
  <si>
    <t>1.02.53</t>
  </si>
  <si>
    <t>1.05.31</t>
  </si>
  <si>
    <t>1.01.95</t>
  </si>
  <si>
    <t>1.01.83</t>
  </si>
  <si>
    <t>1.00.86</t>
  </si>
  <si>
    <t>1.00.72</t>
  </si>
  <si>
    <t>1.24.59</t>
  </si>
  <si>
    <t>1.35.74</t>
  </si>
  <si>
    <t>1.38.22</t>
  </si>
  <si>
    <t>1.35.56</t>
  </si>
  <si>
    <t>1.32.97</t>
  </si>
  <si>
    <t>1.25.89</t>
  </si>
  <si>
    <t>1.02.97</t>
  </si>
  <si>
    <t>1.01.91</t>
  </si>
  <si>
    <t>2.30.03</t>
  </si>
  <si>
    <t>2.42.16</t>
  </si>
  <si>
    <t>2.29.31</t>
  </si>
  <si>
    <t>2.24.77</t>
  </si>
  <si>
    <t>Early Takeover Turn 3</t>
  </si>
  <si>
    <t>RECORD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</si>
</sst>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00.00.00"/>
    <numFmt numFmtId="174" formatCode=".00.00"/>
    <numFmt numFmtId="175" formatCode="hh:mm:ss;@"/>
    <numFmt numFmtId="176" formatCode="h:mm:ss;@"/>
    <numFmt numFmtId="177" formatCode="[$-809]dd\ mmmm\ yyyy"/>
    <numFmt numFmtId="178" formatCode="[$-F400]h:mm:ss\ AM/PM"/>
    <numFmt numFmtId="179" formatCode="mm:ss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"/>
    <numFmt numFmtId="185" formatCode="m:ss.00"/>
  </numFmts>
  <fonts count="9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u val="single"/>
      <sz val="26"/>
      <name val="Times New Roman"/>
      <family val="1"/>
    </font>
    <font>
      <sz val="11"/>
      <name val="Arial"/>
      <family val="2"/>
    </font>
    <font>
      <sz val="15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26"/>
      <name val="Times New Roman"/>
      <family val="1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2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b/>
      <sz val="8"/>
      <color indexed="10"/>
      <name val="Times New Roman"/>
      <family val="1"/>
    </font>
    <font>
      <sz val="9"/>
      <color indexed="10"/>
      <name val="Arial"/>
      <family val="2"/>
    </font>
    <font>
      <sz val="8"/>
      <color indexed="10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2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8"/>
      <color rgb="FFFF0000"/>
      <name val="Times New Roman"/>
      <family val="1"/>
    </font>
    <font>
      <sz val="9"/>
      <color rgb="FFFF0000"/>
      <name val="Arial"/>
      <family val="2"/>
    </font>
    <font>
      <sz val="8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 textRotation="90"/>
    </xf>
    <xf numFmtId="0" fontId="6" fillId="0" borderId="10" xfId="0" applyNumberFormat="1" applyFont="1" applyBorder="1" applyAlignment="1">
      <alignment horizontal="center" textRotation="90"/>
    </xf>
    <xf numFmtId="0" fontId="2" fillId="0" borderId="0" xfId="0" applyFont="1" applyFill="1" applyAlignment="1">
      <alignment/>
    </xf>
    <xf numFmtId="172" fontId="3" fillId="0" borderId="0" xfId="0" applyNumberFormat="1" applyFont="1" applyBorder="1" applyAlignment="1">
      <alignment horizontal="centerContinuous"/>
    </xf>
    <xf numFmtId="172" fontId="5" fillId="0" borderId="0" xfId="0" applyNumberFormat="1" applyFont="1" applyAlignment="1">
      <alignment horizontal="centerContinuous"/>
    </xf>
    <xf numFmtId="172" fontId="0" fillId="0" borderId="11" xfId="0" applyNumberFormat="1" applyFont="1" applyBorder="1" applyAlignment="1">
      <alignment horizontal="centerContinuous"/>
    </xf>
    <xf numFmtId="172" fontId="8" fillId="0" borderId="10" xfId="0" applyNumberFormat="1" applyFont="1" applyBorder="1" applyAlignment="1">
      <alignment horizontal="centerContinuous"/>
    </xf>
    <xf numFmtId="0" fontId="1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Continuous"/>
    </xf>
    <xf numFmtId="172" fontId="5" fillId="0" borderId="13" xfId="0" applyNumberFormat="1" applyFont="1" applyBorder="1" applyAlignment="1">
      <alignment horizontal="centerContinuous"/>
    </xf>
    <xf numFmtId="172" fontId="5" fillId="0" borderId="14" xfId="0" applyNumberFormat="1" applyFont="1" applyBorder="1" applyAlignment="1">
      <alignment horizontal="centerContinuous"/>
    </xf>
    <xf numFmtId="172" fontId="0" fillId="0" borderId="15" xfId="0" applyNumberFormat="1" applyFont="1" applyBorder="1" applyAlignment="1">
      <alignment horizontal="centerContinuous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8" fillId="0" borderId="19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Continuous" vertical="center"/>
    </xf>
    <xf numFmtId="172" fontId="0" fillId="0" borderId="21" xfId="0" applyNumberFormat="1" applyFont="1" applyBorder="1" applyAlignment="1">
      <alignment horizontal="centerContinuous"/>
    </xf>
    <xf numFmtId="172" fontId="0" fillId="0" borderId="22" xfId="0" applyNumberFormat="1" applyFont="1" applyBorder="1" applyAlignment="1">
      <alignment horizontal="centerContinuous"/>
    </xf>
    <xf numFmtId="172" fontId="8" fillId="0" borderId="18" xfId="0" applyNumberFormat="1" applyFont="1" applyBorder="1" applyAlignment="1">
      <alignment horizontal="centerContinuous"/>
    </xf>
    <xf numFmtId="172" fontId="8" fillId="0" borderId="23" xfId="0" applyNumberFormat="1" applyFont="1" applyBorder="1" applyAlignment="1">
      <alignment horizontal="centerContinuous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textRotation="90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9" fontId="12" fillId="0" borderId="0" xfId="0" applyNumberFormat="1" applyFont="1" applyFill="1" applyAlignment="1">
      <alignment/>
    </xf>
    <xf numFmtId="179" fontId="12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179" fontId="13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0" fillId="0" borderId="0" xfId="0" applyAlignment="1">
      <alignment horizontal="center"/>
    </xf>
    <xf numFmtId="179" fontId="0" fillId="0" borderId="0" xfId="0" applyNumberFormat="1" applyFill="1" applyAlignment="1">
      <alignment/>
    </xf>
    <xf numFmtId="179" fontId="0" fillId="0" borderId="0" xfId="0" applyNumberFormat="1" applyAlignment="1">
      <alignment/>
    </xf>
    <xf numFmtId="1" fontId="13" fillId="0" borderId="0" xfId="0" applyNumberFormat="1" applyFont="1" applyFill="1" applyAlignment="1">
      <alignment/>
    </xf>
    <xf numFmtId="0" fontId="13" fillId="0" borderId="10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49" fontId="13" fillId="0" borderId="0" xfId="0" applyNumberFormat="1" applyFont="1" applyFill="1" applyAlignment="1">
      <alignment/>
    </xf>
    <xf numFmtId="2" fontId="73" fillId="0" borderId="0" xfId="55" applyNumberFormat="1" applyFill="1" applyBorder="1" applyAlignment="1">
      <alignment/>
    </xf>
    <xf numFmtId="172" fontId="5" fillId="0" borderId="0" xfId="0" applyNumberFormat="1" applyFont="1" applyBorder="1" applyAlignment="1">
      <alignment horizontal="centerContinuous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wrapText="1"/>
    </xf>
    <xf numFmtId="0" fontId="2" fillId="0" borderId="27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  <protection locked="0"/>
    </xf>
    <xf numFmtId="172" fontId="8" fillId="0" borderId="26" xfId="0" applyNumberFormat="1" applyFont="1" applyBorder="1" applyAlignment="1">
      <alignment horizontal="centerContinuous"/>
    </xf>
    <xf numFmtId="0" fontId="1" fillId="0" borderId="26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Continuous" vertical="center" wrapText="1"/>
    </xf>
    <xf numFmtId="172" fontId="17" fillId="0" borderId="0" xfId="0" applyNumberFormat="1" applyFont="1" applyBorder="1" applyAlignment="1">
      <alignment horizontal="centerContinuous"/>
    </xf>
    <xf numFmtId="0" fontId="8" fillId="0" borderId="26" xfId="0" applyFont="1" applyBorder="1" applyAlignment="1">
      <alignment horizontal="center" textRotation="90"/>
    </xf>
    <xf numFmtId="172" fontId="19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172" fontId="17" fillId="0" borderId="0" xfId="0" applyNumberFormat="1" applyFont="1" applyFill="1" applyBorder="1" applyAlignment="1">
      <alignment horizontal="centerContinuous"/>
    </xf>
    <xf numFmtId="0" fontId="8" fillId="0" borderId="23" xfId="0" applyFont="1" applyBorder="1" applyAlignment="1">
      <alignment horizontal="center" textRotation="90"/>
    </xf>
    <xf numFmtId="2" fontId="13" fillId="0" borderId="0" xfId="0" applyNumberFormat="1" applyFont="1" applyFill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2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2" fontId="15" fillId="0" borderId="0" xfId="0" applyNumberFormat="1" applyFont="1" applyFill="1" applyBorder="1" applyAlignment="1">
      <alignment horizontal="center"/>
    </xf>
    <xf numFmtId="2" fontId="18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2" fillId="0" borderId="0" xfId="0" applyNumberFormat="1" applyFont="1" applyFill="1" applyAlignment="1">
      <alignment horizontal="center"/>
    </xf>
    <xf numFmtId="1" fontId="22" fillId="0" borderId="29" xfId="0" applyNumberFormat="1" applyFont="1" applyFill="1" applyBorder="1" applyAlignment="1">
      <alignment horizontal="center"/>
    </xf>
    <xf numFmtId="179" fontId="11" fillId="0" borderId="0" xfId="0" applyNumberFormat="1" applyFont="1" applyAlignment="1" applyProtection="1">
      <alignment/>
      <protection locked="0"/>
    </xf>
    <xf numFmtId="0" fontId="2" fillId="0" borderId="23" xfId="0" applyFont="1" applyBorder="1" applyAlignment="1">
      <alignment horizontal="left" vertical="center" wrapText="1"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79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/>
    </xf>
    <xf numFmtId="179" fontId="13" fillId="0" borderId="10" xfId="0" applyNumberFormat="1" applyFont="1" applyFill="1" applyBorder="1" applyAlignment="1" applyProtection="1">
      <alignment horizontal="center"/>
      <protection locked="0"/>
    </xf>
    <xf numFmtId="179" fontId="16" fillId="0" borderId="10" xfId="0" applyNumberFormat="1" applyFont="1" applyFill="1" applyBorder="1" applyAlignment="1" applyProtection="1">
      <alignment horizontal="center"/>
      <protection locked="0"/>
    </xf>
    <xf numFmtId="2" fontId="13" fillId="0" borderId="10" xfId="0" applyNumberFormat="1" applyFont="1" applyFill="1" applyBorder="1" applyAlignment="1" applyProtection="1">
      <alignment horizontal="center"/>
      <protection locked="0"/>
    </xf>
    <xf numFmtId="2" fontId="16" fillId="0" borderId="10" xfId="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Fill="1" applyBorder="1" applyAlignment="1">
      <alignment/>
    </xf>
    <xf numFmtId="179" fontId="14" fillId="0" borderId="10" xfId="0" applyNumberFormat="1" applyFont="1" applyFill="1" applyBorder="1" applyAlignment="1" applyProtection="1">
      <alignment horizontal="center"/>
      <protection locked="0"/>
    </xf>
    <xf numFmtId="1" fontId="13" fillId="0" borderId="10" xfId="0" applyNumberFormat="1" applyFont="1" applyFill="1" applyBorder="1" applyAlignment="1" applyProtection="1">
      <alignment horizontal="center"/>
      <protection locked="0"/>
    </xf>
    <xf numFmtId="1" fontId="16" fillId="0" borderId="10" xfId="0" applyNumberFormat="1" applyFont="1" applyFill="1" applyBorder="1" applyAlignment="1" applyProtection="1">
      <alignment horizontal="center"/>
      <protection locked="0"/>
    </xf>
    <xf numFmtId="2" fontId="21" fillId="0" borderId="10" xfId="0" applyNumberFormat="1" applyFont="1" applyFill="1" applyBorder="1" applyAlignment="1">
      <alignment horizontal="center"/>
    </xf>
    <xf numFmtId="0" fontId="11" fillId="0" borderId="0" xfId="0" applyFont="1" applyAlignment="1" applyProtection="1">
      <alignment/>
      <protection locked="0"/>
    </xf>
    <xf numFmtId="0" fontId="25" fillId="0" borderId="0" xfId="0" applyFont="1" applyAlignment="1">
      <alignment wrapText="1"/>
    </xf>
    <xf numFmtId="15" fontId="2" fillId="0" borderId="0" xfId="0" applyNumberFormat="1" applyFont="1" applyAlignment="1">
      <alignment/>
    </xf>
    <xf numFmtId="0" fontId="26" fillId="0" borderId="0" xfId="0" applyFont="1" applyAlignment="1">
      <alignment/>
    </xf>
    <xf numFmtId="1" fontId="0" fillId="0" borderId="0" xfId="0" applyNumberFormat="1" applyFont="1" applyAlignment="1">
      <alignment/>
    </xf>
    <xf numFmtId="1" fontId="11" fillId="0" borderId="0" xfId="0" applyNumberFormat="1" applyFont="1" applyFill="1" applyAlignment="1">
      <alignment horizontal="center"/>
    </xf>
    <xf numFmtId="1" fontId="13" fillId="0" borderId="10" xfId="0" applyNumberFormat="1" applyFont="1" applyFill="1" applyBorder="1" applyAlignment="1">
      <alignment horizontal="center"/>
    </xf>
    <xf numFmtId="1" fontId="13" fillId="0" borderId="30" xfId="0" applyNumberFormat="1" applyFont="1" applyFill="1" applyBorder="1" applyAlignment="1">
      <alignment horizontal="center"/>
    </xf>
    <xf numFmtId="2" fontId="21" fillId="0" borderId="31" xfId="0" applyNumberFormat="1" applyFont="1" applyFill="1" applyBorder="1" applyAlignment="1">
      <alignment horizontal="center"/>
    </xf>
    <xf numFmtId="1" fontId="13" fillId="0" borderId="30" xfId="0" applyNumberFormat="1" applyFont="1" applyFill="1" applyBorder="1" applyAlignment="1" applyProtection="1">
      <alignment horizontal="center"/>
      <protection locked="0"/>
    </xf>
    <xf numFmtId="2" fontId="14" fillId="0" borderId="3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/>
    </xf>
    <xf numFmtId="1" fontId="21" fillId="0" borderId="31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" fontId="14" fillId="0" borderId="30" xfId="0" applyNumberFormat="1" applyFont="1" applyFill="1" applyBorder="1" applyAlignment="1">
      <alignment horizontal="center"/>
    </xf>
    <xf numFmtId="2" fontId="21" fillId="0" borderId="28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4" fillId="0" borderId="32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1" fillId="0" borderId="33" xfId="0" applyFont="1" applyBorder="1" applyAlignment="1">
      <alignment/>
    </xf>
    <xf numFmtId="0" fontId="4" fillId="0" borderId="3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35" xfId="0" applyFont="1" applyBorder="1" applyAlignment="1">
      <alignment/>
    </xf>
    <xf numFmtId="0" fontId="4" fillId="0" borderId="36" xfId="0" applyNumberFormat="1" applyFont="1" applyBorder="1" applyAlignment="1">
      <alignment/>
    </xf>
    <xf numFmtId="0" fontId="2" fillId="0" borderId="39" xfId="0" applyFont="1" applyBorder="1" applyAlignment="1">
      <alignment/>
    </xf>
    <xf numFmtId="0" fontId="1" fillId="0" borderId="37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13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/>
      <protection locked="0"/>
    </xf>
    <xf numFmtId="0" fontId="24" fillId="0" borderId="0" xfId="0" applyFont="1" applyFill="1" applyBorder="1" applyAlignment="1">
      <alignment/>
    </xf>
    <xf numFmtId="2" fontId="16" fillId="0" borderId="0" xfId="0" applyNumberFormat="1" applyFont="1" applyFill="1" applyBorder="1" applyAlignment="1" applyProtection="1">
      <alignment horizontal="center"/>
      <protection locked="0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2" fontId="2" fillId="0" borderId="43" xfId="0" applyNumberFormat="1" applyFont="1" applyBorder="1" applyAlignment="1">
      <alignment horizontal="right"/>
    </xf>
    <xf numFmtId="0" fontId="2" fillId="0" borderId="44" xfId="0" applyFont="1" applyBorder="1" applyAlignment="1">
      <alignment/>
    </xf>
    <xf numFmtId="0" fontId="23" fillId="0" borderId="45" xfId="0" applyFont="1" applyBorder="1" applyAlignment="1">
      <alignment horizontal="center"/>
    </xf>
    <xf numFmtId="0" fontId="23" fillId="0" borderId="46" xfId="0" applyFont="1" applyBorder="1" applyAlignment="1">
      <alignment/>
    </xf>
    <xf numFmtId="0" fontId="23" fillId="0" borderId="46" xfId="0" applyFont="1" applyBorder="1" applyAlignment="1">
      <alignment horizontal="center"/>
    </xf>
    <xf numFmtId="0" fontId="23" fillId="0" borderId="47" xfId="0" applyFont="1" applyBorder="1" applyAlignment="1">
      <alignment/>
    </xf>
    <xf numFmtId="0" fontId="23" fillId="0" borderId="48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2" fontId="2" fillId="0" borderId="48" xfId="0" applyNumberFormat="1" applyFont="1" applyBorder="1" applyAlignment="1">
      <alignment horizontal="right"/>
    </xf>
    <xf numFmtId="0" fontId="2" fillId="0" borderId="4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50" xfId="0" applyFont="1" applyBorder="1" applyAlignment="1">
      <alignment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/>
    </xf>
    <xf numFmtId="0" fontId="2" fillId="33" borderId="46" xfId="0" applyFont="1" applyFill="1" applyBorder="1" applyAlignment="1">
      <alignment horizontal="center"/>
    </xf>
    <xf numFmtId="0" fontId="2" fillId="33" borderId="47" xfId="0" applyFont="1" applyFill="1" applyBorder="1" applyAlignment="1">
      <alignment/>
    </xf>
    <xf numFmtId="0" fontId="2" fillId="33" borderId="48" xfId="0" applyFont="1" applyFill="1" applyBorder="1" applyAlignment="1">
      <alignment/>
    </xf>
    <xf numFmtId="2" fontId="2" fillId="33" borderId="48" xfId="0" applyNumberFormat="1" applyFont="1" applyFill="1" applyBorder="1" applyAlignment="1">
      <alignment horizontal="right"/>
    </xf>
    <xf numFmtId="0" fontId="2" fillId="33" borderId="49" xfId="0" applyFont="1" applyFill="1" applyBorder="1" applyAlignment="1">
      <alignment/>
    </xf>
    <xf numFmtId="0" fontId="23" fillId="0" borderId="51" xfId="0" applyFont="1" applyBorder="1" applyAlignment="1">
      <alignment horizontal="center"/>
    </xf>
    <xf numFmtId="0" fontId="23" fillId="0" borderId="52" xfId="0" applyFont="1" applyBorder="1" applyAlignment="1">
      <alignment/>
    </xf>
    <xf numFmtId="0" fontId="23" fillId="0" borderId="52" xfId="0" applyFont="1" applyBorder="1" applyAlignment="1">
      <alignment horizontal="center"/>
    </xf>
    <xf numFmtId="0" fontId="23" fillId="0" borderId="53" xfId="0" applyFont="1" applyBorder="1" applyAlignment="1">
      <alignment/>
    </xf>
    <xf numFmtId="0" fontId="23" fillId="0" borderId="54" xfId="0" applyFont="1" applyBorder="1" applyAlignment="1">
      <alignment/>
    </xf>
    <xf numFmtId="0" fontId="2" fillId="0" borderId="15" xfId="0" applyFont="1" applyBorder="1" applyAlignment="1">
      <alignment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179" fontId="11" fillId="0" borderId="0" xfId="0" applyNumberFormat="1" applyFont="1" applyAlignment="1" applyProtection="1">
      <alignment horizontal="left"/>
      <protection locked="0"/>
    </xf>
    <xf numFmtId="0" fontId="12" fillId="0" borderId="10" xfId="0" applyFont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14" fontId="15" fillId="0" borderId="0" xfId="0" applyNumberFormat="1" applyFont="1" applyAlignment="1">
      <alignment/>
    </xf>
    <xf numFmtId="0" fontId="12" fillId="0" borderId="0" xfId="0" applyFont="1" applyAlignment="1" quotePrefix="1">
      <alignment horizontal="right"/>
    </xf>
    <xf numFmtId="0" fontId="23" fillId="0" borderId="26" xfId="0" applyFont="1" applyFill="1" applyBorder="1" applyAlignment="1" applyProtection="1">
      <alignment/>
      <protection locked="0"/>
    </xf>
    <xf numFmtId="0" fontId="79" fillId="0" borderId="26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/>
      <protection locked="0"/>
    </xf>
    <xf numFmtId="0" fontId="23" fillId="0" borderId="31" xfId="0" applyFont="1" applyFill="1" applyBorder="1" applyAlignment="1" applyProtection="1">
      <alignment/>
      <protection locked="0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 wrapText="1"/>
    </xf>
    <xf numFmtId="172" fontId="0" fillId="0" borderId="55" xfId="0" applyNumberFormat="1" applyFont="1" applyBorder="1" applyAlignment="1">
      <alignment horizontal="centerContinuous"/>
    </xf>
    <xf numFmtId="172" fontId="0" fillId="0" borderId="56" xfId="0" applyNumberFormat="1" applyFont="1" applyBorder="1" applyAlignment="1">
      <alignment horizontal="centerContinuous"/>
    </xf>
    <xf numFmtId="172" fontId="18" fillId="0" borderId="60" xfId="0" applyNumberFormat="1" applyFont="1" applyBorder="1" applyAlignment="1">
      <alignment horizontal="centerContinuous"/>
    </xf>
    <xf numFmtId="172" fontId="18" fillId="0" borderId="57" xfId="0" applyNumberFormat="1" applyFont="1" applyBorder="1" applyAlignment="1">
      <alignment horizontal="centerContinuous"/>
    </xf>
    <xf numFmtId="0" fontId="1" fillId="0" borderId="23" xfId="0" applyFont="1" applyFill="1" applyBorder="1" applyAlignment="1">
      <alignment horizontal="center" vertical="center"/>
    </xf>
    <xf numFmtId="184" fontId="2" fillId="0" borderId="61" xfId="0" applyNumberFormat="1" applyFont="1" applyBorder="1" applyAlignment="1">
      <alignment/>
    </xf>
    <xf numFmtId="184" fontId="2" fillId="0" borderId="42" xfId="0" applyNumberFormat="1" applyFont="1" applyBorder="1" applyAlignment="1">
      <alignment/>
    </xf>
    <xf numFmtId="184" fontId="2" fillId="0" borderId="43" xfId="0" applyNumberFormat="1" applyFont="1" applyBorder="1" applyAlignment="1">
      <alignment/>
    </xf>
    <xf numFmtId="184" fontId="2" fillId="0" borderId="62" xfId="0" applyNumberFormat="1" applyFont="1" applyBorder="1" applyAlignment="1">
      <alignment/>
    </xf>
    <xf numFmtId="184" fontId="2" fillId="0" borderId="47" xfId="0" applyNumberFormat="1" applyFont="1" applyBorder="1" applyAlignment="1">
      <alignment/>
    </xf>
    <xf numFmtId="184" fontId="2" fillId="0" borderId="48" xfId="0" applyNumberFormat="1" applyFont="1" applyBorder="1" applyAlignment="1">
      <alignment/>
    </xf>
    <xf numFmtId="2" fontId="2" fillId="0" borderId="48" xfId="0" applyNumberFormat="1" applyFont="1" applyBorder="1" applyAlignment="1" quotePrefix="1">
      <alignment horizontal="right"/>
    </xf>
    <xf numFmtId="185" fontId="2" fillId="0" borderId="48" xfId="0" applyNumberFormat="1" applyFont="1" applyBorder="1" applyAlignment="1">
      <alignment horizontal="right"/>
    </xf>
    <xf numFmtId="185" fontId="2" fillId="0" borderId="48" xfId="0" applyNumberFormat="1" applyFont="1" applyBorder="1" applyAlignment="1" quotePrefix="1">
      <alignment horizontal="right"/>
    </xf>
    <xf numFmtId="184" fontId="2" fillId="33" borderId="62" xfId="0" applyNumberFormat="1" applyFont="1" applyFill="1" applyBorder="1" applyAlignment="1">
      <alignment/>
    </xf>
    <xf numFmtId="184" fontId="2" fillId="33" borderId="47" xfId="0" applyNumberFormat="1" applyFont="1" applyFill="1" applyBorder="1" applyAlignment="1">
      <alignment/>
    </xf>
    <xf numFmtId="184" fontId="2" fillId="33" borderId="48" xfId="0" applyNumberFormat="1" applyFont="1" applyFill="1" applyBorder="1" applyAlignment="1">
      <alignment/>
    </xf>
    <xf numFmtId="184" fontId="2" fillId="0" borderId="63" xfId="0" applyNumberFormat="1" applyFont="1" applyBorder="1" applyAlignment="1">
      <alignment/>
    </xf>
    <xf numFmtId="184" fontId="2" fillId="0" borderId="53" xfId="0" applyNumberFormat="1" applyFont="1" applyBorder="1" applyAlignment="1">
      <alignment/>
    </xf>
    <xf numFmtId="184" fontId="2" fillId="0" borderId="54" xfId="0" applyNumberFormat="1" applyFont="1" applyBorder="1" applyAlignment="1">
      <alignment/>
    </xf>
    <xf numFmtId="0" fontId="2" fillId="0" borderId="54" xfId="0" applyFont="1" applyBorder="1" applyAlignment="1">
      <alignment/>
    </xf>
    <xf numFmtId="0" fontId="26" fillId="0" borderId="0" xfId="0" applyFont="1" applyFill="1" applyAlignment="1">
      <alignment/>
    </xf>
    <xf numFmtId="2" fontId="18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/>
    </xf>
    <xf numFmtId="179" fontId="11" fillId="0" borderId="0" xfId="0" applyNumberFormat="1" applyFont="1" applyFill="1" applyAlignment="1" applyProtection="1">
      <alignment/>
      <protection locked="0"/>
    </xf>
    <xf numFmtId="2" fontId="20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2" fontId="2" fillId="0" borderId="54" xfId="0" applyNumberFormat="1" applyFont="1" applyBorder="1" applyAlignment="1">
      <alignment horizontal="right"/>
    </xf>
    <xf numFmtId="2" fontId="14" fillId="0" borderId="11" xfId="0" applyNumberFormat="1" applyFont="1" applyFill="1" applyBorder="1" applyAlignment="1">
      <alignment horizontal="center"/>
    </xf>
    <xf numFmtId="1" fontId="13" fillId="0" borderId="31" xfId="0" applyNumberFormat="1" applyFont="1" applyFill="1" applyBorder="1" applyAlignment="1" applyProtection="1">
      <alignment horizontal="center"/>
      <protection locked="0"/>
    </xf>
    <xf numFmtId="1" fontId="16" fillId="0" borderId="31" xfId="0" applyNumberFormat="1" applyFont="1" applyFill="1" applyBorder="1" applyAlignment="1" applyProtection="1">
      <alignment horizontal="center"/>
      <protection locked="0"/>
    </xf>
    <xf numFmtId="179" fontId="13" fillId="0" borderId="31" xfId="0" applyNumberFormat="1" applyFont="1" applyFill="1" applyBorder="1" applyAlignment="1" applyProtection="1">
      <alignment horizontal="center"/>
      <protection locked="0"/>
    </xf>
    <xf numFmtId="179" fontId="14" fillId="0" borderId="31" xfId="0" applyNumberFormat="1" applyFont="1" applyFill="1" applyBorder="1" applyAlignment="1" applyProtection="1">
      <alignment horizontal="center"/>
      <protection locked="0"/>
    </xf>
    <xf numFmtId="0" fontId="80" fillId="0" borderId="0" xfId="0" applyFont="1" applyFill="1" applyBorder="1" applyAlignment="1">
      <alignment/>
    </xf>
    <xf numFmtId="0" fontId="81" fillId="0" borderId="0" xfId="0" applyFont="1" applyFill="1" applyBorder="1" applyAlignment="1">
      <alignment wrapText="1"/>
    </xf>
    <xf numFmtId="0" fontId="81" fillId="0" borderId="14" xfId="0" applyFont="1" applyFill="1" applyBorder="1" applyAlignment="1">
      <alignment wrapText="1"/>
    </xf>
    <xf numFmtId="0" fontId="82" fillId="0" borderId="0" xfId="0" applyFont="1" applyFill="1" applyAlignment="1">
      <alignment/>
    </xf>
    <xf numFmtId="2" fontId="83" fillId="0" borderId="0" xfId="0" applyNumberFormat="1" applyFont="1" applyFill="1" applyBorder="1" applyAlignment="1">
      <alignment/>
    </xf>
    <xf numFmtId="2" fontId="84" fillId="0" borderId="0" xfId="0" applyNumberFormat="1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" fillId="0" borderId="49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8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55" fillId="0" borderId="0" xfId="5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14" fillId="0" borderId="10" xfId="0" applyNumberFormat="1" applyFont="1" applyFill="1" applyBorder="1" applyAlignment="1" applyProtection="1">
      <alignment horizontal="center"/>
      <protection locked="0"/>
    </xf>
    <xf numFmtId="1" fontId="14" fillId="0" borderId="3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1" fontId="13" fillId="0" borderId="66" xfId="0" applyNumberFormat="1" applyFont="1" applyFill="1" applyBorder="1" applyAlignment="1" applyProtection="1">
      <alignment horizontal="center"/>
      <protection locked="0"/>
    </xf>
    <xf numFmtId="0" fontId="2" fillId="0" borderId="49" xfId="0" applyFont="1" applyBorder="1" applyAlignment="1">
      <alignment horizontal="left" indent="1"/>
    </xf>
    <xf numFmtId="0" fontId="18" fillId="0" borderId="10" xfId="0" applyFont="1" applyFill="1" applyBorder="1" applyAlignment="1">
      <alignment/>
    </xf>
    <xf numFmtId="0" fontId="83" fillId="0" borderId="0" xfId="0" applyFont="1" applyFill="1" applyAlignment="1">
      <alignment horizontal="left"/>
    </xf>
    <xf numFmtId="0" fontId="86" fillId="0" borderId="0" xfId="0" applyFont="1" applyFill="1" applyAlignment="1">
      <alignment/>
    </xf>
    <xf numFmtId="0" fontId="87" fillId="0" borderId="0" xfId="0" applyFont="1" applyFill="1" applyBorder="1" applyAlignment="1">
      <alignment/>
    </xf>
    <xf numFmtId="179" fontId="84" fillId="0" borderId="10" xfId="0" applyNumberFormat="1" applyFont="1" applyFill="1" applyBorder="1" applyAlignment="1" applyProtection="1">
      <alignment horizontal="center"/>
      <protection locked="0"/>
    </xf>
    <xf numFmtId="2" fontId="83" fillId="0" borderId="0" xfId="0" applyNumberFormat="1" applyFont="1" applyFill="1" applyBorder="1" applyAlignment="1">
      <alignment horizontal="center"/>
    </xf>
    <xf numFmtId="2" fontId="88" fillId="0" borderId="0" xfId="0" applyNumberFormat="1" applyFont="1" applyFill="1" applyBorder="1" applyAlignment="1">
      <alignment horizontal="left"/>
    </xf>
    <xf numFmtId="0" fontId="30" fillId="0" borderId="0" xfId="58" applyNumberFormat="1" applyFont="1" applyFill="1" applyBorder="1" applyAlignment="1" applyProtection="1">
      <alignment/>
      <protection locked="0"/>
    </xf>
    <xf numFmtId="0" fontId="0" fillId="0" borderId="0" xfId="58" applyNumberFormat="1" applyFill="1" applyBorder="1" applyAlignment="1" applyProtection="1">
      <alignment/>
      <protection locked="0"/>
    </xf>
    <xf numFmtId="0" fontId="0" fillId="0" borderId="0" xfId="58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3" fillId="0" borderId="31" xfId="0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79" fillId="0" borderId="10" xfId="0" applyFont="1" applyFill="1" applyBorder="1" applyAlignment="1" applyProtection="1">
      <alignment/>
      <protection locked="0"/>
    </xf>
    <xf numFmtId="1" fontId="0" fillId="0" borderId="0" xfId="0" applyNumberFormat="1" applyFont="1" applyAlignment="1">
      <alignment horizontal="center"/>
    </xf>
    <xf numFmtId="179" fontId="0" fillId="34" borderId="0" xfId="0" applyNumberFormat="1" applyFont="1" applyFill="1" applyAlignment="1">
      <alignment/>
    </xf>
    <xf numFmtId="2" fontId="0" fillId="34" borderId="0" xfId="0" applyNumberFormat="1" applyFont="1" applyFill="1" applyAlignment="1">
      <alignment/>
    </xf>
    <xf numFmtId="0" fontId="23" fillId="34" borderId="15" xfId="0" applyFont="1" applyFill="1" applyBorder="1" applyAlignment="1" applyProtection="1">
      <alignment/>
      <protection locked="0"/>
    </xf>
    <xf numFmtId="0" fontId="79" fillId="0" borderId="31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/>
      <protection locked="0"/>
    </xf>
    <xf numFmtId="2" fontId="4" fillId="34" borderId="10" xfId="0" applyNumberFormat="1" applyFont="1" applyFill="1" applyBorder="1" applyAlignment="1" applyProtection="1">
      <alignment horizontal="center" vertical="center"/>
      <protection locked="0"/>
    </xf>
    <xf numFmtId="2" fontId="84" fillId="0" borderId="0" xfId="0" applyNumberFormat="1" applyFont="1" applyFill="1" applyBorder="1" applyAlignment="1">
      <alignment horizontal="left"/>
    </xf>
    <xf numFmtId="2" fontId="14" fillId="34" borderId="1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/>
    </xf>
    <xf numFmtId="0" fontId="2" fillId="34" borderId="26" xfId="0" applyFont="1" applyFill="1" applyBorder="1" applyAlignment="1" applyProtection="1">
      <alignment/>
      <protection locked="0"/>
    </xf>
    <xf numFmtId="2" fontId="13" fillId="34" borderId="10" xfId="0" applyNumberFormat="1" applyFont="1" applyFill="1" applyBorder="1" applyAlignment="1" applyProtection="1">
      <alignment horizontal="center"/>
      <protection locked="0"/>
    </xf>
    <xf numFmtId="0" fontId="23" fillId="34" borderId="10" xfId="0" applyFont="1" applyFill="1" applyBorder="1" applyAlignment="1" applyProtection="1">
      <alignment/>
      <protection locked="0"/>
    </xf>
    <xf numFmtId="1" fontId="16" fillId="34" borderId="31" xfId="0" applyNumberFormat="1" applyFont="1" applyFill="1" applyBorder="1" applyAlignment="1" applyProtection="1">
      <alignment horizontal="center"/>
      <protection locked="0"/>
    </xf>
    <xf numFmtId="2" fontId="84" fillId="34" borderId="0" xfId="0" applyNumberFormat="1" applyFont="1" applyFill="1" applyAlignment="1">
      <alignment horizontal="center"/>
    </xf>
    <xf numFmtId="1" fontId="13" fillId="34" borderId="0" xfId="0" applyNumberFormat="1" applyFont="1" applyFill="1" applyAlignment="1">
      <alignment horizontal="center"/>
    </xf>
    <xf numFmtId="0" fontId="24" fillId="34" borderId="10" xfId="0" applyFont="1" applyFill="1" applyBorder="1" applyAlignment="1">
      <alignment/>
    </xf>
    <xf numFmtId="1" fontId="14" fillId="34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6" fillId="0" borderId="67" xfId="0" applyFont="1" applyBorder="1" applyAlignment="1" applyProtection="1">
      <alignment horizontal="center"/>
      <protection locked="0"/>
    </xf>
    <xf numFmtId="0" fontId="6" fillId="0" borderId="68" xfId="0" applyFont="1" applyBorder="1" applyAlignment="1" applyProtection="1">
      <alignment horizontal="center"/>
      <protection locked="0"/>
    </xf>
    <xf numFmtId="0" fontId="6" fillId="0" borderId="69" xfId="0" applyFont="1" applyBorder="1" applyAlignment="1" applyProtection="1">
      <alignment horizontal="center"/>
      <protection locked="0"/>
    </xf>
    <xf numFmtId="0" fontId="6" fillId="0" borderId="32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70" xfId="0" applyFont="1" applyBorder="1" applyAlignment="1" applyProtection="1">
      <alignment horizontal="center"/>
      <protection locked="0"/>
    </xf>
    <xf numFmtId="0" fontId="6" fillId="0" borderId="71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7" fillId="0" borderId="26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1" fontId="7" fillId="0" borderId="31" xfId="0" applyNumberFormat="1" applyFont="1" applyFill="1" applyBorder="1" applyAlignment="1">
      <alignment horizontal="center" vertical="center"/>
    </xf>
    <xf numFmtId="1" fontId="7" fillId="0" borderId="26" xfId="0" applyNumberFormat="1" applyFont="1" applyBorder="1" applyAlignment="1" applyProtection="1">
      <alignment horizontal="center"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0" fontId="6" fillId="0" borderId="33" xfId="0" applyFont="1" applyBorder="1" applyAlignment="1">
      <alignment horizontal="center"/>
    </xf>
    <xf numFmtId="0" fontId="2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1" fillId="0" borderId="0" xfId="0" applyFont="1" applyFill="1" applyAlignment="1" applyProtection="1">
      <alignment horizontal="left"/>
      <protection locked="0"/>
    </xf>
    <xf numFmtId="1" fontId="0" fillId="0" borderId="70" xfId="0" applyNumberFormat="1" applyFont="1" applyFill="1" applyBorder="1" applyAlignment="1">
      <alignment horizontal="center"/>
    </xf>
    <xf numFmtId="1" fontId="0" fillId="0" borderId="71" xfId="0" applyNumberFormat="1" applyFont="1" applyFill="1" applyBorder="1" applyAlignment="1">
      <alignment horizontal="center"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 locked="0"/>
    </xf>
    <xf numFmtId="2" fontId="86" fillId="0" borderId="25" xfId="0" applyNumberFormat="1" applyFont="1" applyFill="1" applyBorder="1" applyAlignment="1">
      <alignment horizontal="center" wrapText="1"/>
    </xf>
    <xf numFmtId="2" fontId="86" fillId="0" borderId="12" xfId="0" applyNumberFormat="1" applyFont="1" applyFill="1" applyBorder="1" applyAlignment="1">
      <alignment horizontal="center" wrapText="1"/>
    </xf>
    <xf numFmtId="2" fontId="15" fillId="0" borderId="26" xfId="0" applyNumberFormat="1" applyFont="1" applyFill="1" applyBorder="1" applyAlignment="1">
      <alignment horizontal="center"/>
    </xf>
    <xf numFmtId="2" fontId="15" fillId="0" borderId="28" xfId="0" applyNumberFormat="1" applyFont="1" applyFill="1" applyBorder="1" applyAlignment="1">
      <alignment horizontal="center"/>
    </xf>
    <xf numFmtId="0" fontId="81" fillId="0" borderId="13" xfId="0" applyFont="1" applyFill="1" applyBorder="1" applyAlignment="1">
      <alignment horizontal="center" wrapText="1"/>
    </xf>
    <xf numFmtId="0" fontId="81" fillId="0" borderId="0" xfId="0" applyFont="1" applyFill="1" applyBorder="1" applyAlignment="1">
      <alignment horizontal="center" wrapText="1"/>
    </xf>
    <xf numFmtId="0" fontId="81" fillId="0" borderId="14" xfId="0" applyFont="1" applyFill="1" applyBorder="1" applyAlignment="1">
      <alignment horizontal="center" wrapText="1"/>
    </xf>
    <xf numFmtId="0" fontId="28" fillId="0" borderId="32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Moors League Results  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425"/>
          <c:y val="0.122"/>
          <c:w val="0.76925"/>
          <c:h val="0.746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League'!$U$86</c:f>
              <c:strCache>
                <c:ptCount val="1"/>
                <c:pt idx="0">
                  <c:v>Stokesley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League'!$U$87:$U$93</c:f>
              <c:numCache>
                <c:ptCount val="7"/>
                <c:pt idx="0">
                  <c:v>13</c:v>
                </c:pt>
                <c:pt idx="1">
                  <c:v>2</c:v>
                </c:pt>
                <c:pt idx="2">
                  <c:v>26</c:v>
                </c:pt>
                <c:pt idx="3">
                  <c:v>19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'Moors League'!$V$86</c:f>
              <c:strCache>
                <c:ptCount val="1"/>
                <c:pt idx="0">
                  <c:v>Eston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League'!$V$87:$V$93</c:f>
              <c:numCache>
                <c:ptCount val="7"/>
                <c:pt idx="0">
                  <c:v>2</c:v>
                </c:pt>
                <c:pt idx="1">
                  <c:v>7</c:v>
                </c:pt>
                <c:pt idx="2">
                  <c:v>19</c:v>
                </c:pt>
                <c:pt idx="3">
                  <c:v>31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'Moors League'!$W$86</c:f>
              <c:strCache>
                <c:ptCount val="1"/>
                <c:pt idx="0">
                  <c:v>Saltburn &amp; Marske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League'!$W$87:$W$93</c:f>
              <c:numCache>
                <c:ptCount val="7"/>
                <c:pt idx="0">
                  <c:v>15</c:v>
                </c:pt>
                <c:pt idx="1">
                  <c:v>37</c:v>
                </c:pt>
                <c:pt idx="2">
                  <c:v>6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'Moors League'!$X$86</c:f>
              <c:strCache>
                <c:ptCount val="1"/>
                <c:pt idx="0">
                  <c:v>Guisborough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League'!$X$87:$X$93</c:f>
              <c:numCache>
                <c:ptCount val="7"/>
                <c:pt idx="0">
                  <c:v>31</c:v>
                </c:pt>
                <c:pt idx="1">
                  <c:v>15</c:v>
                </c:pt>
                <c:pt idx="2">
                  <c:v>9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59187981"/>
        <c:axId val="62929782"/>
        <c:axId val="29497127"/>
      </c:bar3DChart>
      <c:catAx>
        <c:axId val="59187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-0.035"/>
              <c:y val="0.16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29782"/>
        <c:crosses val="autoZero"/>
        <c:auto val="1"/>
        <c:lblOffset val="100"/>
        <c:tickLblSkip val="1"/>
        <c:noMultiLvlLbl val="0"/>
      </c:catAx>
      <c:valAx>
        <c:axId val="62929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of Swim Results</a:t>
                </a:r>
              </a:p>
            </c:rich>
          </c:tx>
          <c:layout>
            <c:manualLayout>
              <c:xMode val="factor"/>
              <c:yMode val="factor"/>
              <c:x val="-0.06475"/>
              <c:y val="-0.0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87981"/>
        <c:crossesAt val="1"/>
        <c:crossBetween val="between"/>
        <c:dispUnits/>
      </c:valAx>
      <c:serAx>
        <c:axId val="29497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2978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75"/>
          <c:y val="0.1125"/>
          <c:w val="0.16575"/>
          <c:h val="0.26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104775</xdr:rowOff>
    </xdr:from>
    <xdr:to>
      <xdr:col>17</xdr:col>
      <xdr:colOff>590550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0" y="2581275"/>
        <a:ext cx="109537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tabSelected="1" zoomScalePageLayoutView="0" workbookViewId="0" topLeftCell="A5">
      <pane ySplit="2070" topLeftCell="A63" activePane="bottomLeft" state="split"/>
      <selection pane="topLeft" activeCell="A1" sqref="A1"/>
      <selection pane="bottomLeft" activeCell="C32" sqref="C32"/>
    </sheetView>
  </sheetViews>
  <sheetFormatPr defaultColWidth="9.140625" defaultRowHeight="12.75"/>
  <cols>
    <col min="1" max="1" width="3.140625" style="1" customWidth="1"/>
    <col min="2" max="2" width="17.8515625" style="56" customWidth="1"/>
    <col min="3" max="3" width="5.57421875" style="1" customWidth="1"/>
    <col min="4" max="4" width="11.00390625" style="3" customWidth="1"/>
    <col min="5" max="5" width="9.421875" style="1" customWidth="1"/>
    <col min="6" max="6" width="7.8515625" style="72" customWidth="1"/>
    <col min="7" max="7" width="5.7109375" style="1" customWidth="1"/>
    <col min="8" max="8" width="10.57421875" style="2" customWidth="1"/>
    <col min="9" max="9" width="6.8515625" style="1" customWidth="1"/>
    <col min="10" max="10" width="7.8515625" style="72" customWidth="1"/>
    <col min="11" max="11" width="5.7109375" style="1" customWidth="1"/>
    <col min="12" max="12" width="10.57421875" style="3" customWidth="1"/>
    <col min="13" max="13" width="7.28125" style="1" customWidth="1"/>
    <col min="14" max="14" width="7.8515625" style="72" customWidth="1"/>
    <col min="15" max="15" width="5.7109375" style="1" customWidth="1"/>
    <col min="16" max="16" width="10.421875" style="3" customWidth="1"/>
    <col min="17" max="17" width="5.7109375" style="1" customWidth="1"/>
    <col min="18" max="18" width="7.7109375" style="72" customWidth="1"/>
    <col min="19" max="19" width="7.7109375" style="1" customWidth="1"/>
    <col min="20" max="20" width="9.140625" style="1" customWidth="1"/>
    <col min="21" max="21" width="13.7109375" style="1" customWidth="1"/>
    <col min="22" max="22" width="11.28125" style="1" customWidth="1"/>
    <col min="23" max="16384" width="9.140625" style="1" customWidth="1"/>
  </cols>
  <sheetData>
    <row r="1" spans="1:18" ht="28.5" customHeight="1">
      <c r="A1" s="10" t="s">
        <v>0</v>
      </c>
      <c r="B1" s="54"/>
      <c r="C1" s="16"/>
      <c r="D1" s="16"/>
      <c r="E1" s="16"/>
      <c r="F1" s="69"/>
      <c r="G1" s="16"/>
      <c r="H1" s="16"/>
      <c r="I1" s="16"/>
      <c r="J1" s="73"/>
      <c r="K1" s="17"/>
      <c r="L1" s="16"/>
      <c r="M1" s="18"/>
      <c r="N1" s="69"/>
      <c r="O1" s="16"/>
      <c r="P1" s="16"/>
      <c r="Q1" s="16"/>
      <c r="R1" s="69"/>
    </row>
    <row r="2" spans="1:18" ht="28.5" customHeight="1">
      <c r="A2" s="10"/>
      <c r="B2" s="54"/>
      <c r="C2" s="16"/>
      <c r="D2" s="16"/>
      <c r="E2" s="16"/>
      <c r="F2" s="69"/>
      <c r="G2" s="16"/>
      <c r="H2" s="16"/>
      <c r="I2" s="16"/>
      <c r="J2" s="73"/>
      <c r="K2" s="16"/>
      <c r="L2" s="16"/>
      <c r="M2" s="16"/>
      <c r="N2" s="69"/>
      <c r="O2" s="16"/>
      <c r="P2" s="16"/>
      <c r="Q2" s="16"/>
      <c r="R2" s="69"/>
    </row>
    <row r="3" spans="2:12" ht="16.5" customHeight="1">
      <c r="B3" s="105" t="s">
        <v>125</v>
      </c>
      <c r="C3" s="122" t="s">
        <v>277</v>
      </c>
      <c r="J3" s="310" t="s">
        <v>126</v>
      </c>
      <c r="K3" s="310"/>
      <c r="L3" s="123" t="s">
        <v>276</v>
      </c>
    </row>
    <row r="4" spans="2:3" ht="16.5" customHeight="1" thickBot="1">
      <c r="B4" s="105"/>
      <c r="C4" s="106"/>
    </row>
    <row r="5" spans="1:18" s="4" customFormat="1" ht="15" thickBot="1">
      <c r="A5" s="314" t="s">
        <v>1</v>
      </c>
      <c r="B5" s="315"/>
      <c r="C5" s="316" t="s">
        <v>190</v>
      </c>
      <c r="D5" s="317"/>
      <c r="E5" s="317"/>
      <c r="F5" s="318"/>
      <c r="G5" s="316" t="s">
        <v>189</v>
      </c>
      <c r="H5" s="317"/>
      <c r="I5" s="317"/>
      <c r="J5" s="318"/>
      <c r="K5" s="316" t="s">
        <v>192</v>
      </c>
      <c r="L5" s="317"/>
      <c r="M5" s="317"/>
      <c r="N5" s="318"/>
      <c r="O5" s="311" t="s">
        <v>188</v>
      </c>
      <c r="P5" s="312"/>
      <c r="Q5" s="312"/>
      <c r="R5" s="313"/>
    </row>
    <row r="6" spans="1:18" s="5" customFormat="1" ht="13.5" thickBot="1">
      <c r="A6" s="204"/>
      <c r="B6" s="205"/>
      <c r="C6" s="206" t="s">
        <v>2</v>
      </c>
      <c r="D6" s="207"/>
      <c r="E6" s="207"/>
      <c r="F6" s="208"/>
      <c r="G6" s="206" t="s">
        <v>3</v>
      </c>
      <c r="H6" s="207"/>
      <c r="I6" s="207"/>
      <c r="J6" s="208"/>
      <c r="K6" s="206" t="s">
        <v>4</v>
      </c>
      <c r="L6" s="207"/>
      <c r="M6" s="207"/>
      <c r="N6" s="208"/>
      <c r="O6" s="206" t="s">
        <v>5</v>
      </c>
      <c r="P6" s="207"/>
      <c r="Q6" s="207"/>
      <c r="R6" s="209"/>
    </row>
    <row r="7" spans="1:18" ht="0.75" customHeight="1" hidden="1" thickBot="1">
      <c r="A7" s="22"/>
      <c r="B7" s="61"/>
      <c r="C7" s="30"/>
      <c r="D7" s="12"/>
      <c r="E7" s="12"/>
      <c r="F7" s="66"/>
      <c r="G7" s="30"/>
      <c r="H7" s="12"/>
      <c r="I7" s="12"/>
      <c r="J7" s="66"/>
      <c r="K7" s="30"/>
      <c r="L7" s="12"/>
      <c r="M7" s="12"/>
      <c r="N7" s="66"/>
      <c r="O7" s="30"/>
      <c r="P7" s="12"/>
      <c r="Q7" s="12"/>
      <c r="R7" s="31"/>
    </row>
    <row r="8" spans="1:21" ht="62.25" customHeight="1">
      <c r="A8" s="23"/>
      <c r="B8" s="68"/>
      <c r="C8" s="33" t="s">
        <v>6</v>
      </c>
      <c r="D8" s="7" t="s">
        <v>7</v>
      </c>
      <c r="E8" s="6" t="s">
        <v>8</v>
      </c>
      <c r="F8" s="70" t="s">
        <v>9</v>
      </c>
      <c r="G8" s="33" t="s">
        <v>6</v>
      </c>
      <c r="H8" s="7" t="s">
        <v>7</v>
      </c>
      <c r="I8" s="6" t="s">
        <v>8</v>
      </c>
      <c r="J8" s="70" t="s">
        <v>9</v>
      </c>
      <c r="K8" s="33" t="s">
        <v>6</v>
      </c>
      <c r="L8" s="7" t="s">
        <v>7</v>
      </c>
      <c r="M8" s="6" t="s">
        <v>8</v>
      </c>
      <c r="N8" s="70" t="s">
        <v>9</v>
      </c>
      <c r="O8" s="33" t="s">
        <v>6</v>
      </c>
      <c r="P8" s="7" t="s">
        <v>7</v>
      </c>
      <c r="Q8" s="6" t="s">
        <v>8</v>
      </c>
      <c r="R8" s="74" t="s">
        <v>9</v>
      </c>
      <c r="T8" s="124" t="s">
        <v>127</v>
      </c>
      <c r="U8" s="125" t="s">
        <v>12</v>
      </c>
    </row>
    <row r="9" spans="1:21" ht="24.75" customHeight="1">
      <c r="A9" s="24">
        <v>1</v>
      </c>
      <c r="B9" s="57" t="s">
        <v>24</v>
      </c>
      <c r="C9" s="65">
        <v>3</v>
      </c>
      <c r="D9" s="63">
        <v>36.86</v>
      </c>
      <c r="E9" s="64">
        <f aca="true" t="shared" si="0" ref="E9:E40">VLOOKUP(C9,position,2,TRUE)</f>
        <v>2</v>
      </c>
      <c r="F9" s="67">
        <f>E9</f>
        <v>2</v>
      </c>
      <c r="G9" s="65">
        <v>2</v>
      </c>
      <c r="H9" s="63">
        <v>34.44</v>
      </c>
      <c r="I9" s="64">
        <f aca="true" t="shared" si="1" ref="I9:I40">VLOOKUP(G9,position,2,TRUE)</f>
        <v>3</v>
      </c>
      <c r="J9" s="67">
        <f>I9</f>
        <v>3</v>
      </c>
      <c r="K9" s="65">
        <v>1</v>
      </c>
      <c r="L9" s="63">
        <v>34.14</v>
      </c>
      <c r="M9" s="64">
        <f aca="true" t="shared" si="2" ref="M9:M40">VLOOKUP(K9,position,2,TRUE)</f>
        <v>4</v>
      </c>
      <c r="N9" s="67">
        <f>M9</f>
        <v>4</v>
      </c>
      <c r="O9" s="65">
        <v>4</v>
      </c>
      <c r="P9" s="63">
        <v>37.33</v>
      </c>
      <c r="Q9" s="64">
        <f aca="true" t="shared" si="3" ref="Q9:Q40">VLOOKUP(O9,position,2,TRUE)</f>
        <v>1</v>
      </c>
      <c r="R9" s="210">
        <f>Q9</f>
        <v>1</v>
      </c>
      <c r="T9" s="126">
        <v>1</v>
      </c>
      <c r="U9" s="127">
        <v>4</v>
      </c>
    </row>
    <row r="10" spans="1:21" ht="24.75" customHeight="1">
      <c r="A10" s="24">
        <v>2</v>
      </c>
      <c r="B10" s="57" t="s">
        <v>82</v>
      </c>
      <c r="C10" s="65">
        <v>4</v>
      </c>
      <c r="D10" s="63">
        <v>34.46</v>
      </c>
      <c r="E10" s="64">
        <f t="shared" si="0"/>
        <v>1</v>
      </c>
      <c r="F10" s="67">
        <f>F9+E10</f>
        <v>3</v>
      </c>
      <c r="G10" s="65">
        <v>3</v>
      </c>
      <c r="H10" s="63">
        <v>33.02</v>
      </c>
      <c r="I10" s="64">
        <f t="shared" si="1"/>
        <v>2</v>
      </c>
      <c r="J10" s="67">
        <f>J9+I10</f>
        <v>5</v>
      </c>
      <c r="K10" s="65">
        <v>1</v>
      </c>
      <c r="L10" s="63">
        <v>30.45</v>
      </c>
      <c r="M10" s="64">
        <f t="shared" si="2"/>
        <v>4</v>
      </c>
      <c r="N10" s="67">
        <f>N9+M10</f>
        <v>8</v>
      </c>
      <c r="O10" s="65">
        <v>2</v>
      </c>
      <c r="P10" s="63">
        <v>30.93</v>
      </c>
      <c r="Q10" s="64">
        <f t="shared" si="3"/>
        <v>3</v>
      </c>
      <c r="R10" s="210">
        <f>R9+Q10</f>
        <v>4</v>
      </c>
      <c r="T10" s="126">
        <v>2</v>
      </c>
      <c r="U10" s="127">
        <v>3</v>
      </c>
    </row>
    <row r="11" spans="1:21" ht="24.75" customHeight="1">
      <c r="A11" s="25">
        <v>3</v>
      </c>
      <c r="B11" s="57" t="s">
        <v>25</v>
      </c>
      <c r="C11" s="65">
        <v>1</v>
      </c>
      <c r="D11" s="63">
        <v>37.89</v>
      </c>
      <c r="E11" s="64">
        <f t="shared" si="0"/>
        <v>4</v>
      </c>
      <c r="F11" s="67">
        <f aca="true" t="shared" si="4" ref="F11:F69">F10+E11</f>
        <v>7</v>
      </c>
      <c r="G11" s="65">
        <v>4</v>
      </c>
      <c r="H11" s="63">
        <v>42.65</v>
      </c>
      <c r="I11" s="64">
        <f t="shared" si="1"/>
        <v>1</v>
      </c>
      <c r="J11" s="67">
        <f aca="true" t="shared" si="5" ref="J11:J69">J10+I11</f>
        <v>6</v>
      </c>
      <c r="K11" s="65">
        <v>3</v>
      </c>
      <c r="L11" s="63">
        <v>38.94</v>
      </c>
      <c r="M11" s="64">
        <f t="shared" si="2"/>
        <v>2</v>
      </c>
      <c r="N11" s="67">
        <f aca="true" t="shared" si="6" ref="N11:N69">N10+M11</f>
        <v>10</v>
      </c>
      <c r="O11" s="65">
        <v>2</v>
      </c>
      <c r="P11" s="63">
        <v>38.66</v>
      </c>
      <c r="Q11" s="64">
        <f t="shared" si="3"/>
        <v>3</v>
      </c>
      <c r="R11" s="210">
        <f aca="true" t="shared" si="7" ref="R11:R69">R10+Q11</f>
        <v>7</v>
      </c>
      <c r="T11" s="126">
        <v>3</v>
      </c>
      <c r="U11" s="127">
        <v>2</v>
      </c>
    </row>
    <row r="12" spans="1:21" ht="24.75" customHeight="1">
      <c r="A12" s="25">
        <v>4</v>
      </c>
      <c r="B12" s="57" t="s">
        <v>26</v>
      </c>
      <c r="C12" s="65">
        <v>4</v>
      </c>
      <c r="D12" s="63">
        <v>46.65</v>
      </c>
      <c r="E12" s="64">
        <f t="shared" si="0"/>
        <v>1</v>
      </c>
      <c r="F12" s="67">
        <f t="shared" si="4"/>
        <v>8</v>
      </c>
      <c r="G12" s="65">
        <v>3</v>
      </c>
      <c r="H12" s="63">
        <v>42.78</v>
      </c>
      <c r="I12" s="64">
        <f t="shared" si="1"/>
        <v>2</v>
      </c>
      <c r="J12" s="67">
        <f t="shared" si="5"/>
        <v>8</v>
      </c>
      <c r="K12" s="65">
        <v>1</v>
      </c>
      <c r="L12" s="63">
        <v>37.24</v>
      </c>
      <c r="M12" s="64">
        <f t="shared" si="2"/>
        <v>4</v>
      </c>
      <c r="N12" s="67">
        <f t="shared" si="6"/>
        <v>14</v>
      </c>
      <c r="O12" s="65">
        <v>2</v>
      </c>
      <c r="P12" s="63">
        <v>37.86</v>
      </c>
      <c r="Q12" s="64">
        <f t="shared" si="3"/>
        <v>3</v>
      </c>
      <c r="R12" s="210">
        <f t="shared" si="7"/>
        <v>10</v>
      </c>
      <c r="T12" s="126">
        <v>4</v>
      </c>
      <c r="U12" s="127">
        <v>1</v>
      </c>
    </row>
    <row r="13" spans="1:21" ht="24.75" customHeight="1">
      <c r="A13" s="25">
        <v>5</v>
      </c>
      <c r="B13" s="57" t="s">
        <v>27</v>
      </c>
      <c r="C13" s="65">
        <v>3</v>
      </c>
      <c r="D13" s="63">
        <v>44.42</v>
      </c>
      <c r="E13" s="64">
        <f t="shared" si="0"/>
        <v>2</v>
      </c>
      <c r="F13" s="67">
        <f t="shared" si="4"/>
        <v>10</v>
      </c>
      <c r="G13" s="65">
        <v>2</v>
      </c>
      <c r="H13" s="63">
        <v>43.05</v>
      </c>
      <c r="I13" s="64">
        <f t="shared" si="1"/>
        <v>3</v>
      </c>
      <c r="J13" s="67">
        <f t="shared" si="5"/>
        <v>11</v>
      </c>
      <c r="K13" s="65">
        <v>1</v>
      </c>
      <c r="L13" s="63">
        <v>40.99</v>
      </c>
      <c r="M13" s="64">
        <f t="shared" si="2"/>
        <v>4</v>
      </c>
      <c r="N13" s="67">
        <f t="shared" si="6"/>
        <v>18</v>
      </c>
      <c r="O13" s="65">
        <v>4</v>
      </c>
      <c r="P13" s="63">
        <v>45.95</v>
      </c>
      <c r="Q13" s="64">
        <f t="shared" si="3"/>
        <v>1</v>
      </c>
      <c r="R13" s="210">
        <f t="shared" si="7"/>
        <v>11</v>
      </c>
      <c r="T13" s="126" t="s">
        <v>183</v>
      </c>
      <c r="U13" s="127">
        <v>0</v>
      </c>
    </row>
    <row r="14" spans="1:21" ht="24.75" customHeight="1">
      <c r="A14" s="25">
        <v>6</v>
      </c>
      <c r="B14" s="57" t="s">
        <v>28</v>
      </c>
      <c r="C14" s="65">
        <v>3</v>
      </c>
      <c r="D14" s="63">
        <v>38.21</v>
      </c>
      <c r="E14" s="64">
        <f t="shared" si="0"/>
        <v>2</v>
      </c>
      <c r="F14" s="67">
        <f t="shared" si="4"/>
        <v>12</v>
      </c>
      <c r="G14" s="65">
        <v>4</v>
      </c>
      <c r="H14" s="63">
        <v>40.1</v>
      </c>
      <c r="I14" s="64">
        <f t="shared" si="1"/>
        <v>1</v>
      </c>
      <c r="J14" s="67">
        <f t="shared" si="5"/>
        <v>12</v>
      </c>
      <c r="K14" s="65">
        <v>2</v>
      </c>
      <c r="L14" s="63">
        <v>37.34</v>
      </c>
      <c r="M14" s="64">
        <f t="shared" si="2"/>
        <v>3</v>
      </c>
      <c r="N14" s="67">
        <f t="shared" si="6"/>
        <v>21</v>
      </c>
      <c r="O14" s="65">
        <v>1</v>
      </c>
      <c r="P14" s="63">
        <v>35.45</v>
      </c>
      <c r="Q14" s="64">
        <f t="shared" si="3"/>
        <v>4</v>
      </c>
      <c r="R14" s="210">
        <f t="shared" si="7"/>
        <v>15</v>
      </c>
      <c r="T14" s="126" t="s">
        <v>14</v>
      </c>
      <c r="U14" s="127">
        <v>0</v>
      </c>
    </row>
    <row r="15" spans="1:21" ht="24.75" customHeight="1">
      <c r="A15" s="25">
        <v>7</v>
      </c>
      <c r="B15" s="57" t="s">
        <v>29</v>
      </c>
      <c r="C15" s="65">
        <v>1</v>
      </c>
      <c r="D15" s="63">
        <v>16.75</v>
      </c>
      <c r="E15" s="64">
        <f t="shared" si="0"/>
        <v>4</v>
      </c>
      <c r="F15" s="67">
        <f t="shared" si="4"/>
        <v>16</v>
      </c>
      <c r="G15" s="65">
        <v>3</v>
      </c>
      <c r="H15" s="63">
        <v>18.38</v>
      </c>
      <c r="I15" s="64">
        <f t="shared" si="1"/>
        <v>2</v>
      </c>
      <c r="J15" s="67">
        <f t="shared" si="5"/>
        <v>14</v>
      </c>
      <c r="K15" s="65">
        <v>4</v>
      </c>
      <c r="L15" s="63">
        <v>19.08</v>
      </c>
      <c r="M15" s="64">
        <f t="shared" si="2"/>
        <v>1</v>
      </c>
      <c r="N15" s="67">
        <f t="shared" si="6"/>
        <v>22</v>
      </c>
      <c r="O15" s="65">
        <v>2</v>
      </c>
      <c r="P15" s="63">
        <v>17.47</v>
      </c>
      <c r="Q15" s="64">
        <f t="shared" si="3"/>
        <v>3</v>
      </c>
      <c r="R15" s="210">
        <f t="shared" si="7"/>
        <v>18</v>
      </c>
      <c r="T15" s="126" t="s">
        <v>13</v>
      </c>
      <c r="U15" s="127">
        <v>0</v>
      </c>
    </row>
    <row r="16" spans="1:21" ht="24.75" customHeight="1" thickBot="1">
      <c r="A16" s="25">
        <v>8</v>
      </c>
      <c r="B16" s="57" t="s">
        <v>30</v>
      </c>
      <c r="C16" s="65">
        <v>3</v>
      </c>
      <c r="D16" s="63">
        <v>17.72</v>
      </c>
      <c r="E16" s="64">
        <f t="shared" si="0"/>
        <v>2</v>
      </c>
      <c r="F16" s="67">
        <f t="shared" si="4"/>
        <v>18</v>
      </c>
      <c r="G16" s="65">
        <v>4</v>
      </c>
      <c r="H16" s="63">
        <v>23.17</v>
      </c>
      <c r="I16" s="64">
        <f t="shared" si="1"/>
        <v>1</v>
      </c>
      <c r="J16" s="67">
        <f t="shared" si="5"/>
        <v>15</v>
      </c>
      <c r="K16" s="65">
        <v>2</v>
      </c>
      <c r="L16" s="63">
        <v>17.11</v>
      </c>
      <c r="M16" s="64">
        <f t="shared" si="2"/>
        <v>3</v>
      </c>
      <c r="N16" s="67">
        <f t="shared" si="6"/>
        <v>25</v>
      </c>
      <c r="O16" s="65">
        <v>1</v>
      </c>
      <c r="P16" s="63">
        <v>16.53</v>
      </c>
      <c r="Q16" s="64">
        <f t="shared" si="3"/>
        <v>4</v>
      </c>
      <c r="R16" s="210">
        <f t="shared" si="7"/>
        <v>22</v>
      </c>
      <c r="T16" s="128" t="s">
        <v>16</v>
      </c>
      <c r="U16" s="129">
        <v>0</v>
      </c>
    </row>
    <row r="17" spans="1:18" ht="24.75" customHeight="1">
      <c r="A17" s="25">
        <v>9</v>
      </c>
      <c r="B17" s="57" t="s">
        <v>31</v>
      </c>
      <c r="C17" s="65">
        <v>4</v>
      </c>
      <c r="D17" s="63">
        <v>38.18</v>
      </c>
      <c r="E17" s="64">
        <f t="shared" si="0"/>
        <v>1</v>
      </c>
      <c r="F17" s="67">
        <f t="shared" si="4"/>
        <v>19</v>
      </c>
      <c r="G17" s="65">
        <v>2</v>
      </c>
      <c r="H17" s="63">
        <v>35.59</v>
      </c>
      <c r="I17" s="64">
        <f t="shared" si="1"/>
        <v>3</v>
      </c>
      <c r="J17" s="67">
        <f t="shared" si="5"/>
        <v>18</v>
      </c>
      <c r="K17" s="65">
        <v>1</v>
      </c>
      <c r="L17" s="63">
        <v>34.97</v>
      </c>
      <c r="M17" s="64">
        <f t="shared" si="2"/>
        <v>4</v>
      </c>
      <c r="N17" s="67">
        <f t="shared" si="6"/>
        <v>29</v>
      </c>
      <c r="O17" s="65">
        <v>3</v>
      </c>
      <c r="P17" s="63">
        <v>37.59</v>
      </c>
      <c r="Q17" s="64">
        <f t="shared" si="3"/>
        <v>2</v>
      </c>
      <c r="R17" s="210">
        <f t="shared" si="7"/>
        <v>24</v>
      </c>
    </row>
    <row r="18" spans="1:18" ht="24.75" customHeight="1">
      <c r="A18" s="25">
        <v>10</v>
      </c>
      <c r="B18" s="87" t="s">
        <v>85</v>
      </c>
      <c r="C18" s="65">
        <v>4</v>
      </c>
      <c r="D18" s="63">
        <v>38.89</v>
      </c>
      <c r="E18" s="64">
        <f t="shared" si="0"/>
        <v>1</v>
      </c>
      <c r="F18" s="67">
        <f t="shared" si="4"/>
        <v>20</v>
      </c>
      <c r="G18" s="65">
        <v>2</v>
      </c>
      <c r="H18" s="63">
        <v>33.29</v>
      </c>
      <c r="I18" s="64">
        <f t="shared" si="1"/>
        <v>3</v>
      </c>
      <c r="J18" s="67">
        <f t="shared" si="5"/>
        <v>21</v>
      </c>
      <c r="K18" s="65">
        <v>1</v>
      </c>
      <c r="L18" s="63">
        <v>32.73</v>
      </c>
      <c r="M18" s="64">
        <f t="shared" si="2"/>
        <v>4</v>
      </c>
      <c r="N18" s="67">
        <f t="shared" si="6"/>
        <v>33</v>
      </c>
      <c r="O18" s="65">
        <v>3</v>
      </c>
      <c r="P18" s="63">
        <v>35.38</v>
      </c>
      <c r="Q18" s="64">
        <f t="shared" si="3"/>
        <v>2</v>
      </c>
      <c r="R18" s="210">
        <f t="shared" si="7"/>
        <v>26</v>
      </c>
    </row>
    <row r="19" spans="1:18" ht="24.75" customHeight="1">
      <c r="A19" s="25">
        <v>11</v>
      </c>
      <c r="B19" s="58" t="s">
        <v>32</v>
      </c>
      <c r="C19" s="65">
        <v>3</v>
      </c>
      <c r="D19" s="63" t="s">
        <v>330</v>
      </c>
      <c r="E19" s="64">
        <f t="shared" si="0"/>
        <v>2</v>
      </c>
      <c r="F19" s="67">
        <f t="shared" si="4"/>
        <v>22</v>
      </c>
      <c r="G19" s="65">
        <v>4</v>
      </c>
      <c r="H19" s="63" t="s">
        <v>331</v>
      </c>
      <c r="I19" s="64">
        <f t="shared" si="1"/>
        <v>1</v>
      </c>
      <c r="J19" s="67">
        <f t="shared" si="5"/>
        <v>22</v>
      </c>
      <c r="K19" s="65">
        <v>2</v>
      </c>
      <c r="L19" s="63" t="s">
        <v>332</v>
      </c>
      <c r="M19" s="64">
        <f t="shared" si="2"/>
        <v>3</v>
      </c>
      <c r="N19" s="67">
        <f t="shared" si="6"/>
        <v>36</v>
      </c>
      <c r="O19" s="65">
        <v>1</v>
      </c>
      <c r="P19" s="63" t="s">
        <v>333</v>
      </c>
      <c r="Q19" s="64">
        <f t="shared" si="3"/>
        <v>4</v>
      </c>
      <c r="R19" s="210">
        <f t="shared" si="7"/>
        <v>30</v>
      </c>
    </row>
    <row r="20" spans="1:18" ht="24.75" customHeight="1">
      <c r="A20" s="25">
        <v>12</v>
      </c>
      <c r="B20" s="58" t="s">
        <v>33</v>
      </c>
      <c r="C20" s="65">
        <v>3</v>
      </c>
      <c r="D20" s="63">
        <v>57.97</v>
      </c>
      <c r="E20" s="64">
        <f t="shared" si="0"/>
        <v>2</v>
      </c>
      <c r="F20" s="67">
        <f t="shared" si="4"/>
        <v>24</v>
      </c>
      <c r="G20" s="65">
        <v>4</v>
      </c>
      <c r="H20" s="63">
        <v>59.43</v>
      </c>
      <c r="I20" s="64">
        <f t="shared" si="1"/>
        <v>1</v>
      </c>
      <c r="J20" s="67">
        <f t="shared" si="5"/>
        <v>23</v>
      </c>
      <c r="K20" s="65">
        <v>2</v>
      </c>
      <c r="L20" s="63">
        <v>57.43</v>
      </c>
      <c r="M20" s="64">
        <f t="shared" si="2"/>
        <v>3</v>
      </c>
      <c r="N20" s="67">
        <f t="shared" si="6"/>
        <v>39</v>
      </c>
      <c r="O20" s="65">
        <v>1</v>
      </c>
      <c r="P20" s="63">
        <v>56.75</v>
      </c>
      <c r="Q20" s="64">
        <f t="shared" si="3"/>
        <v>4</v>
      </c>
      <c r="R20" s="210">
        <f t="shared" si="7"/>
        <v>34</v>
      </c>
    </row>
    <row r="21" spans="1:18" ht="24.75" customHeight="1">
      <c r="A21" s="25">
        <v>13</v>
      </c>
      <c r="B21" s="57" t="s">
        <v>34</v>
      </c>
      <c r="C21" s="65">
        <v>1</v>
      </c>
      <c r="D21" s="63" t="s">
        <v>334</v>
      </c>
      <c r="E21" s="64">
        <f t="shared" si="0"/>
        <v>4</v>
      </c>
      <c r="F21" s="67">
        <f t="shared" si="4"/>
        <v>28</v>
      </c>
      <c r="G21" s="65">
        <v>4</v>
      </c>
      <c r="H21" s="63" t="s">
        <v>335</v>
      </c>
      <c r="I21" s="64">
        <f t="shared" si="1"/>
        <v>1</v>
      </c>
      <c r="J21" s="67">
        <f t="shared" si="5"/>
        <v>24</v>
      </c>
      <c r="K21" s="65">
        <v>2</v>
      </c>
      <c r="L21" s="63" t="s">
        <v>336</v>
      </c>
      <c r="M21" s="64">
        <f t="shared" si="2"/>
        <v>3</v>
      </c>
      <c r="N21" s="67">
        <f t="shared" si="6"/>
        <v>42</v>
      </c>
      <c r="O21" s="65">
        <v>3</v>
      </c>
      <c r="P21" s="63" t="s">
        <v>337</v>
      </c>
      <c r="Q21" s="64">
        <f t="shared" si="3"/>
        <v>2</v>
      </c>
      <c r="R21" s="210">
        <f t="shared" si="7"/>
        <v>36</v>
      </c>
    </row>
    <row r="22" spans="1:18" ht="24.75" customHeight="1">
      <c r="A22" s="25">
        <v>14</v>
      </c>
      <c r="B22" s="57" t="s">
        <v>35</v>
      </c>
      <c r="C22" s="65">
        <v>4</v>
      </c>
      <c r="D22" s="63" t="s">
        <v>338</v>
      </c>
      <c r="E22" s="64">
        <f t="shared" si="0"/>
        <v>1</v>
      </c>
      <c r="F22" s="67">
        <f t="shared" si="4"/>
        <v>29</v>
      </c>
      <c r="G22" s="65">
        <v>3</v>
      </c>
      <c r="H22" s="63" t="s">
        <v>339</v>
      </c>
      <c r="I22" s="64">
        <f t="shared" si="1"/>
        <v>2</v>
      </c>
      <c r="J22" s="67">
        <f t="shared" si="5"/>
        <v>26</v>
      </c>
      <c r="K22" s="65">
        <v>2</v>
      </c>
      <c r="L22" s="63" t="s">
        <v>340</v>
      </c>
      <c r="M22" s="64">
        <f t="shared" si="2"/>
        <v>3</v>
      </c>
      <c r="N22" s="67">
        <f t="shared" si="6"/>
        <v>45</v>
      </c>
      <c r="O22" s="65">
        <v>1</v>
      </c>
      <c r="P22" s="63" t="s">
        <v>341</v>
      </c>
      <c r="Q22" s="64">
        <f t="shared" si="3"/>
        <v>4</v>
      </c>
      <c r="R22" s="210">
        <f t="shared" si="7"/>
        <v>40</v>
      </c>
    </row>
    <row r="23" spans="1:18" ht="24.75" customHeight="1">
      <c r="A23" s="25">
        <v>15</v>
      </c>
      <c r="B23" s="57" t="s">
        <v>36</v>
      </c>
      <c r="C23" s="65">
        <v>4</v>
      </c>
      <c r="D23" s="63">
        <v>45.67</v>
      </c>
      <c r="E23" s="64">
        <f t="shared" si="0"/>
        <v>1</v>
      </c>
      <c r="F23" s="67">
        <f t="shared" si="4"/>
        <v>30</v>
      </c>
      <c r="G23" s="65">
        <v>1</v>
      </c>
      <c r="H23" s="63">
        <v>41.9</v>
      </c>
      <c r="I23" s="64">
        <f t="shared" si="1"/>
        <v>4</v>
      </c>
      <c r="J23" s="67">
        <f t="shared" si="5"/>
        <v>30</v>
      </c>
      <c r="K23" s="65">
        <v>2</v>
      </c>
      <c r="L23" s="63">
        <v>42.29</v>
      </c>
      <c r="M23" s="64">
        <f t="shared" si="2"/>
        <v>3</v>
      </c>
      <c r="N23" s="67">
        <f t="shared" si="6"/>
        <v>48</v>
      </c>
      <c r="O23" s="65">
        <v>3</v>
      </c>
      <c r="P23" s="63">
        <v>44.36</v>
      </c>
      <c r="Q23" s="64">
        <f t="shared" si="3"/>
        <v>2</v>
      </c>
      <c r="R23" s="210">
        <f t="shared" si="7"/>
        <v>42</v>
      </c>
    </row>
    <row r="24" spans="1:18" ht="24.75" customHeight="1">
      <c r="A24" s="25">
        <v>16</v>
      </c>
      <c r="B24" s="57" t="s">
        <v>37</v>
      </c>
      <c r="C24" s="65">
        <v>4</v>
      </c>
      <c r="D24" s="63">
        <v>40.29</v>
      </c>
      <c r="E24" s="64">
        <f t="shared" si="0"/>
        <v>1</v>
      </c>
      <c r="F24" s="67">
        <f t="shared" si="4"/>
        <v>31</v>
      </c>
      <c r="G24" s="65">
        <v>1</v>
      </c>
      <c r="H24" s="63">
        <v>37.49</v>
      </c>
      <c r="I24" s="64">
        <f t="shared" si="1"/>
        <v>4</v>
      </c>
      <c r="J24" s="67">
        <f t="shared" si="5"/>
        <v>34</v>
      </c>
      <c r="K24" s="65">
        <v>2</v>
      </c>
      <c r="L24" s="63">
        <v>38.14</v>
      </c>
      <c r="M24" s="64">
        <f t="shared" si="2"/>
        <v>3</v>
      </c>
      <c r="N24" s="67">
        <f t="shared" si="6"/>
        <v>51</v>
      </c>
      <c r="O24" s="65">
        <v>3</v>
      </c>
      <c r="P24" s="63">
        <v>38.22</v>
      </c>
      <c r="Q24" s="64">
        <f t="shared" si="3"/>
        <v>2</v>
      </c>
      <c r="R24" s="210">
        <f t="shared" si="7"/>
        <v>44</v>
      </c>
    </row>
    <row r="25" spans="1:18" ht="24.75" customHeight="1">
      <c r="A25" s="25">
        <v>17</v>
      </c>
      <c r="B25" s="57" t="s">
        <v>38</v>
      </c>
      <c r="C25" s="65">
        <v>1</v>
      </c>
      <c r="D25" s="63">
        <v>20.09</v>
      </c>
      <c r="E25" s="64">
        <f t="shared" si="0"/>
        <v>4</v>
      </c>
      <c r="F25" s="67">
        <f t="shared" si="4"/>
        <v>35</v>
      </c>
      <c r="G25" s="65">
        <v>2</v>
      </c>
      <c r="H25" s="63">
        <v>21.45</v>
      </c>
      <c r="I25" s="64">
        <f t="shared" si="1"/>
        <v>3</v>
      </c>
      <c r="J25" s="67">
        <f t="shared" si="5"/>
        <v>37</v>
      </c>
      <c r="K25" s="65">
        <v>3</v>
      </c>
      <c r="L25" s="63">
        <v>23.93</v>
      </c>
      <c r="M25" s="64">
        <f t="shared" si="2"/>
        <v>2</v>
      </c>
      <c r="N25" s="67">
        <f t="shared" si="6"/>
        <v>53</v>
      </c>
      <c r="O25" s="65">
        <v>4</v>
      </c>
      <c r="P25" s="63">
        <v>24.18</v>
      </c>
      <c r="Q25" s="64">
        <f t="shared" si="3"/>
        <v>1</v>
      </c>
      <c r="R25" s="210">
        <f t="shared" si="7"/>
        <v>45</v>
      </c>
    </row>
    <row r="26" spans="1:18" ht="24.75" customHeight="1">
      <c r="A26" s="25">
        <v>18</v>
      </c>
      <c r="B26" s="57" t="s">
        <v>39</v>
      </c>
      <c r="C26" s="65">
        <v>3</v>
      </c>
      <c r="D26" s="63">
        <v>24.63</v>
      </c>
      <c r="E26" s="64">
        <f t="shared" si="0"/>
        <v>2</v>
      </c>
      <c r="F26" s="67">
        <f t="shared" si="4"/>
        <v>37</v>
      </c>
      <c r="G26" s="65">
        <v>4</v>
      </c>
      <c r="H26" s="63">
        <v>24.63</v>
      </c>
      <c r="I26" s="64">
        <f t="shared" si="1"/>
        <v>1</v>
      </c>
      <c r="J26" s="67">
        <f t="shared" si="5"/>
        <v>38</v>
      </c>
      <c r="K26" s="65">
        <v>2</v>
      </c>
      <c r="L26" s="63">
        <v>21.73</v>
      </c>
      <c r="M26" s="64">
        <f t="shared" si="2"/>
        <v>3</v>
      </c>
      <c r="N26" s="67">
        <f t="shared" si="6"/>
        <v>56</v>
      </c>
      <c r="O26" s="65">
        <v>1</v>
      </c>
      <c r="P26" s="63">
        <v>19.69</v>
      </c>
      <c r="Q26" s="64">
        <f t="shared" si="3"/>
        <v>4</v>
      </c>
      <c r="R26" s="210">
        <f t="shared" si="7"/>
        <v>49</v>
      </c>
    </row>
    <row r="27" spans="1:18" ht="24.75" customHeight="1">
      <c r="A27" s="25">
        <v>19</v>
      </c>
      <c r="B27" s="57" t="s">
        <v>40</v>
      </c>
      <c r="C27" s="65">
        <v>4</v>
      </c>
      <c r="D27" s="63">
        <v>40.69</v>
      </c>
      <c r="E27" s="64">
        <f t="shared" si="0"/>
        <v>1</v>
      </c>
      <c r="F27" s="67">
        <f t="shared" si="4"/>
        <v>38</v>
      </c>
      <c r="G27" s="65">
        <v>3</v>
      </c>
      <c r="H27" s="63">
        <v>39.38</v>
      </c>
      <c r="I27" s="64">
        <f t="shared" si="1"/>
        <v>2</v>
      </c>
      <c r="J27" s="67">
        <f t="shared" si="5"/>
        <v>40</v>
      </c>
      <c r="K27" s="65">
        <v>2</v>
      </c>
      <c r="L27" s="63">
        <v>37.9</v>
      </c>
      <c r="M27" s="64">
        <f t="shared" si="2"/>
        <v>3</v>
      </c>
      <c r="N27" s="67">
        <f t="shared" si="6"/>
        <v>59</v>
      </c>
      <c r="O27" s="65">
        <v>1</v>
      </c>
      <c r="P27" s="63">
        <v>32.49</v>
      </c>
      <c r="Q27" s="64">
        <f t="shared" si="3"/>
        <v>4</v>
      </c>
      <c r="R27" s="210">
        <f t="shared" si="7"/>
        <v>53</v>
      </c>
    </row>
    <row r="28" spans="1:18" ht="24.75" customHeight="1">
      <c r="A28" s="25">
        <v>20</v>
      </c>
      <c r="B28" s="57" t="s">
        <v>41</v>
      </c>
      <c r="C28" s="65">
        <v>3</v>
      </c>
      <c r="D28" s="63">
        <v>31.8</v>
      </c>
      <c r="E28" s="64">
        <f t="shared" si="0"/>
        <v>2</v>
      </c>
      <c r="F28" s="67">
        <f t="shared" si="4"/>
        <v>40</v>
      </c>
      <c r="G28" s="65">
        <v>4</v>
      </c>
      <c r="H28" s="63">
        <v>35.73</v>
      </c>
      <c r="I28" s="64">
        <f t="shared" si="1"/>
        <v>1</v>
      </c>
      <c r="J28" s="67">
        <f t="shared" si="5"/>
        <v>41</v>
      </c>
      <c r="K28" s="65">
        <v>2</v>
      </c>
      <c r="L28" s="63">
        <v>29.92</v>
      </c>
      <c r="M28" s="64">
        <f t="shared" si="2"/>
        <v>3</v>
      </c>
      <c r="N28" s="67">
        <f t="shared" si="6"/>
        <v>62</v>
      </c>
      <c r="O28" s="65">
        <v>1</v>
      </c>
      <c r="P28" s="63">
        <v>29.17</v>
      </c>
      <c r="Q28" s="64">
        <f t="shared" si="3"/>
        <v>4</v>
      </c>
      <c r="R28" s="210">
        <f t="shared" si="7"/>
        <v>57</v>
      </c>
    </row>
    <row r="29" spans="1:18" ht="24.75" customHeight="1">
      <c r="A29" s="25">
        <v>21</v>
      </c>
      <c r="B29" s="57" t="s">
        <v>42</v>
      </c>
      <c r="C29" s="65">
        <v>1</v>
      </c>
      <c r="D29" s="63">
        <v>33.31</v>
      </c>
      <c r="E29" s="64">
        <f t="shared" si="0"/>
        <v>4</v>
      </c>
      <c r="F29" s="67">
        <f t="shared" si="4"/>
        <v>44</v>
      </c>
      <c r="G29" s="65">
        <v>4</v>
      </c>
      <c r="H29" s="63">
        <v>36.3</v>
      </c>
      <c r="I29" s="64">
        <f t="shared" si="1"/>
        <v>1</v>
      </c>
      <c r="J29" s="67">
        <f t="shared" si="5"/>
        <v>42</v>
      </c>
      <c r="K29" s="65">
        <v>2</v>
      </c>
      <c r="L29" s="63">
        <v>34.38</v>
      </c>
      <c r="M29" s="64">
        <f t="shared" si="2"/>
        <v>3</v>
      </c>
      <c r="N29" s="67">
        <f t="shared" si="6"/>
        <v>65</v>
      </c>
      <c r="O29" s="65">
        <v>3</v>
      </c>
      <c r="P29" s="63">
        <v>34.7</v>
      </c>
      <c r="Q29" s="64">
        <f t="shared" si="3"/>
        <v>2</v>
      </c>
      <c r="R29" s="210">
        <f t="shared" si="7"/>
        <v>59</v>
      </c>
    </row>
    <row r="30" spans="1:18" ht="24.75" customHeight="1">
      <c r="A30" s="25">
        <v>22</v>
      </c>
      <c r="B30" s="59" t="s">
        <v>43</v>
      </c>
      <c r="C30" s="65">
        <v>3</v>
      </c>
      <c r="D30" s="63">
        <v>35.76</v>
      </c>
      <c r="E30" s="64">
        <f t="shared" si="0"/>
        <v>2</v>
      </c>
      <c r="F30" s="67">
        <f t="shared" si="4"/>
        <v>46</v>
      </c>
      <c r="G30" s="65">
        <v>4</v>
      </c>
      <c r="H30" s="63">
        <v>38.36</v>
      </c>
      <c r="I30" s="64">
        <f t="shared" si="1"/>
        <v>1</v>
      </c>
      <c r="J30" s="67">
        <f t="shared" si="5"/>
        <v>43</v>
      </c>
      <c r="K30" s="65">
        <v>2</v>
      </c>
      <c r="L30" s="63">
        <v>33.92</v>
      </c>
      <c r="M30" s="64">
        <f t="shared" si="2"/>
        <v>3</v>
      </c>
      <c r="N30" s="67">
        <f t="shared" si="6"/>
        <v>68</v>
      </c>
      <c r="O30" s="65">
        <v>1</v>
      </c>
      <c r="P30" s="63">
        <v>32.68</v>
      </c>
      <c r="Q30" s="64">
        <f t="shared" si="3"/>
        <v>4</v>
      </c>
      <c r="R30" s="210">
        <f t="shared" si="7"/>
        <v>63</v>
      </c>
    </row>
    <row r="31" spans="1:18" ht="24.75" customHeight="1">
      <c r="A31" s="25">
        <v>23</v>
      </c>
      <c r="B31" s="58" t="s">
        <v>44</v>
      </c>
      <c r="C31" s="65">
        <v>3</v>
      </c>
      <c r="D31" s="63">
        <v>44.7</v>
      </c>
      <c r="E31" s="64">
        <f t="shared" si="0"/>
        <v>2</v>
      </c>
      <c r="F31" s="67">
        <f t="shared" si="4"/>
        <v>48</v>
      </c>
      <c r="G31" s="65">
        <v>4</v>
      </c>
      <c r="H31" s="63">
        <v>45.92</v>
      </c>
      <c r="I31" s="64">
        <f t="shared" si="1"/>
        <v>1</v>
      </c>
      <c r="J31" s="67">
        <f t="shared" si="5"/>
        <v>44</v>
      </c>
      <c r="K31" s="65">
        <v>2</v>
      </c>
      <c r="L31" s="63">
        <v>41.49</v>
      </c>
      <c r="M31" s="64">
        <f t="shared" si="2"/>
        <v>3</v>
      </c>
      <c r="N31" s="67">
        <f t="shared" si="6"/>
        <v>71</v>
      </c>
      <c r="O31" s="65">
        <v>1</v>
      </c>
      <c r="P31" s="63">
        <v>39.7</v>
      </c>
      <c r="Q31" s="64">
        <f t="shared" si="3"/>
        <v>4</v>
      </c>
      <c r="R31" s="210">
        <f t="shared" si="7"/>
        <v>67</v>
      </c>
    </row>
    <row r="32" spans="1:18" ht="24.75" customHeight="1">
      <c r="A32" s="25">
        <v>24</v>
      </c>
      <c r="B32" s="57" t="s">
        <v>45</v>
      </c>
      <c r="C32" s="65">
        <v>1</v>
      </c>
      <c r="D32" s="63">
        <v>34.74</v>
      </c>
      <c r="E32" s="64">
        <f t="shared" si="0"/>
        <v>4</v>
      </c>
      <c r="F32" s="67">
        <f t="shared" si="4"/>
        <v>52</v>
      </c>
      <c r="G32" s="65">
        <v>3</v>
      </c>
      <c r="H32" s="63">
        <v>35.39</v>
      </c>
      <c r="I32" s="64">
        <f t="shared" si="1"/>
        <v>2</v>
      </c>
      <c r="J32" s="67">
        <f t="shared" si="5"/>
        <v>46</v>
      </c>
      <c r="K32" s="65">
        <v>2</v>
      </c>
      <c r="L32" s="63">
        <v>35.08</v>
      </c>
      <c r="M32" s="64">
        <f t="shared" si="2"/>
        <v>3</v>
      </c>
      <c r="N32" s="67">
        <f t="shared" si="6"/>
        <v>74</v>
      </c>
      <c r="O32" s="65">
        <v>4</v>
      </c>
      <c r="P32" s="63">
        <v>35.72</v>
      </c>
      <c r="Q32" s="64">
        <f t="shared" si="3"/>
        <v>1</v>
      </c>
      <c r="R32" s="210">
        <f t="shared" si="7"/>
        <v>68</v>
      </c>
    </row>
    <row r="33" spans="1:18" ht="24.75" customHeight="1">
      <c r="A33" s="25">
        <v>25</v>
      </c>
      <c r="B33" s="57" t="s">
        <v>46</v>
      </c>
      <c r="C33" s="65">
        <v>3</v>
      </c>
      <c r="D33" s="63" t="s">
        <v>342</v>
      </c>
      <c r="E33" s="64">
        <f t="shared" si="0"/>
        <v>2</v>
      </c>
      <c r="F33" s="67">
        <f t="shared" si="4"/>
        <v>54</v>
      </c>
      <c r="G33" s="65">
        <v>4</v>
      </c>
      <c r="H33" s="63" t="s">
        <v>343</v>
      </c>
      <c r="I33" s="64">
        <f t="shared" si="1"/>
        <v>1</v>
      </c>
      <c r="J33" s="67">
        <f t="shared" si="5"/>
        <v>47</v>
      </c>
      <c r="K33" s="65">
        <v>1</v>
      </c>
      <c r="L33" s="63" t="s">
        <v>344</v>
      </c>
      <c r="M33" s="64">
        <f t="shared" si="2"/>
        <v>4</v>
      </c>
      <c r="N33" s="67">
        <f t="shared" si="6"/>
        <v>78</v>
      </c>
      <c r="O33" s="65">
        <v>2</v>
      </c>
      <c r="P33" s="63" t="s">
        <v>345</v>
      </c>
      <c r="Q33" s="64">
        <f t="shared" si="3"/>
        <v>3</v>
      </c>
      <c r="R33" s="210">
        <f t="shared" si="7"/>
        <v>71</v>
      </c>
    </row>
    <row r="34" spans="1:18" ht="24.75" customHeight="1">
      <c r="A34" s="25">
        <v>26</v>
      </c>
      <c r="B34" s="57" t="s">
        <v>47</v>
      </c>
      <c r="C34" s="65">
        <v>3</v>
      </c>
      <c r="D34" s="63" t="s">
        <v>346</v>
      </c>
      <c r="E34" s="64">
        <f t="shared" si="0"/>
        <v>2</v>
      </c>
      <c r="F34" s="67">
        <f t="shared" si="4"/>
        <v>56</v>
      </c>
      <c r="G34" s="65">
        <v>4</v>
      </c>
      <c r="H34" s="63" t="s">
        <v>347</v>
      </c>
      <c r="I34" s="64">
        <f t="shared" si="1"/>
        <v>1</v>
      </c>
      <c r="J34" s="67">
        <f t="shared" si="5"/>
        <v>48</v>
      </c>
      <c r="K34" s="65">
        <v>1</v>
      </c>
      <c r="L34" s="63" t="s">
        <v>348</v>
      </c>
      <c r="M34" s="64">
        <f t="shared" si="2"/>
        <v>4</v>
      </c>
      <c r="N34" s="67">
        <f t="shared" si="6"/>
        <v>82</v>
      </c>
      <c r="O34" s="65">
        <v>2</v>
      </c>
      <c r="P34" s="63" t="s">
        <v>349</v>
      </c>
      <c r="Q34" s="64">
        <f t="shared" si="3"/>
        <v>3</v>
      </c>
      <c r="R34" s="210">
        <f t="shared" si="7"/>
        <v>74</v>
      </c>
    </row>
    <row r="35" spans="1:18" ht="24.75" customHeight="1">
      <c r="A35" s="25">
        <v>27</v>
      </c>
      <c r="B35" s="57" t="s">
        <v>48</v>
      </c>
      <c r="C35" s="65">
        <v>1</v>
      </c>
      <c r="D35" s="63" t="s">
        <v>350</v>
      </c>
      <c r="E35" s="64">
        <f t="shared" si="0"/>
        <v>4</v>
      </c>
      <c r="F35" s="67">
        <f t="shared" si="4"/>
        <v>60</v>
      </c>
      <c r="G35" s="65">
        <v>4</v>
      </c>
      <c r="H35" s="63" t="s">
        <v>351</v>
      </c>
      <c r="I35" s="64">
        <f t="shared" si="1"/>
        <v>1</v>
      </c>
      <c r="J35" s="67">
        <f t="shared" si="5"/>
        <v>49</v>
      </c>
      <c r="K35" s="65">
        <v>3</v>
      </c>
      <c r="L35" s="63" t="s">
        <v>352</v>
      </c>
      <c r="M35" s="64">
        <f t="shared" si="2"/>
        <v>2</v>
      </c>
      <c r="N35" s="67">
        <f t="shared" si="6"/>
        <v>84</v>
      </c>
      <c r="O35" s="65">
        <v>2</v>
      </c>
      <c r="P35" s="63" t="s">
        <v>353</v>
      </c>
      <c r="Q35" s="64">
        <f t="shared" si="3"/>
        <v>3</v>
      </c>
      <c r="R35" s="210">
        <f t="shared" si="7"/>
        <v>77</v>
      </c>
    </row>
    <row r="36" spans="1:18" ht="24.75" customHeight="1">
      <c r="A36" s="25">
        <v>28</v>
      </c>
      <c r="B36" s="57" t="s">
        <v>49</v>
      </c>
      <c r="C36" s="65">
        <v>3</v>
      </c>
      <c r="D36" s="63" t="s">
        <v>352</v>
      </c>
      <c r="E36" s="64">
        <f t="shared" si="0"/>
        <v>2</v>
      </c>
      <c r="F36" s="67">
        <f t="shared" si="4"/>
        <v>62</v>
      </c>
      <c r="G36" s="65" t="s">
        <v>183</v>
      </c>
      <c r="H36" s="63" t="s">
        <v>183</v>
      </c>
      <c r="I36" s="64">
        <f t="shared" si="1"/>
        <v>0</v>
      </c>
      <c r="J36" s="67">
        <f t="shared" si="5"/>
        <v>49</v>
      </c>
      <c r="K36" s="65">
        <v>2</v>
      </c>
      <c r="L36" s="63" t="s">
        <v>354</v>
      </c>
      <c r="M36" s="64">
        <f t="shared" si="2"/>
        <v>3</v>
      </c>
      <c r="N36" s="67">
        <f t="shared" si="6"/>
        <v>87</v>
      </c>
      <c r="O36" s="65">
        <v>1</v>
      </c>
      <c r="P36" s="63" t="s">
        <v>355</v>
      </c>
      <c r="Q36" s="64">
        <f t="shared" si="3"/>
        <v>4</v>
      </c>
      <c r="R36" s="210">
        <f t="shared" si="7"/>
        <v>81</v>
      </c>
    </row>
    <row r="37" spans="1:18" ht="24.75" customHeight="1">
      <c r="A37" s="25">
        <v>29</v>
      </c>
      <c r="B37" s="57" t="s">
        <v>50</v>
      </c>
      <c r="C37" s="65">
        <v>3</v>
      </c>
      <c r="D37" s="63" t="s">
        <v>356</v>
      </c>
      <c r="E37" s="64">
        <f t="shared" si="0"/>
        <v>2</v>
      </c>
      <c r="F37" s="67">
        <f t="shared" si="4"/>
        <v>64</v>
      </c>
      <c r="G37" s="65">
        <v>4</v>
      </c>
      <c r="H37" s="63" t="s">
        <v>357</v>
      </c>
      <c r="I37" s="64">
        <f t="shared" si="1"/>
        <v>1</v>
      </c>
      <c r="J37" s="67">
        <f t="shared" si="5"/>
        <v>50</v>
      </c>
      <c r="K37" s="65">
        <v>2</v>
      </c>
      <c r="L37" s="63" t="s">
        <v>358</v>
      </c>
      <c r="M37" s="64">
        <f t="shared" si="2"/>
        <v>3</v>
      </c>
      <c r="N37" s="67">
        <f t="shared" si="6"/>
        <v>90</v>
      </c>
      <c r="O37" s="65">
        <v>1</v>
      </c>
      <c r="P37" s="63" t="s">
        <v>359</v>
      </c>
      <c r="Q37" s="64">
        <f t="shared" si="3"/>
        <v>4</v>
      </c>
      <c r="R37" s="210">
        <f t="shared" si="7"/>
        <v>85</v>
      </c>
    </row>
    <row r="38" spans="1:18" ht="24.75" customHeight="1">
      <c r="A38" s="25">
        <v>30</v>
      </c>
      <c r="B38" s="57" t="s">
        <v>51</v>
      </c>
      <c r="C38" s="65">
        <v>3</v>
      </c>
      <c r="D38" s="63" t="s">
        <v>360</v>
      </c>
      <c r="E38" s="64">
        <f t="shared" si="0"/>
        <v>2</v>
      </c>
      <c r="F38" s="67">
        <f t="shared" si="4"/>
        <v>66</v>
      </c>
      <c r="G38" s="65">
        <v>4</v>
      </c>
      <c r="H38" s="63" t="s">
        <v>361</v>
      </c>
      <c r="I38" s="64">
        <f t="shared" si="1"/>
        <v>1</v>
      </c>
      <c r="J38" s="67">
        <f t="shared" si="5"/>
        <v>51</v>
      </c>
      <c r="K38" s="65">
        <v>2</v>
      </c>
      <c r="L38" s="63" t="s">
        <v>362</v>
      </c>
      <c r="M38" s="64">
        <f t="shared" si="2"/>
        <v>3</v>
      </c>
      <c r="N38" s="67">
        <f t="shared" si="6"/>
        <v>93</v>
      </c>
      <c r="O38" s="65">
        <v>1</v>
      </c>
      <c r="P38" s="63">
        <v>58.37</v>
      </c>
      <c r="Q38" s="64">
        <f t="shared" si="3"/>
        <v>4</v>
      </c>
      <c r="R38" s="210">
        <f t="shared" si="7"/>
        <v>89</v>
      </c>
    </row>
    <row r="39" spans="1:18" ht="24.75" customHeight="1">
      <c r="A39" s="25">
        <v>31</v>
      </c>
      <c r="B39" s="57" t="s">
        <v>52</v>
      </c>
      <c r="C39" s="65">
        <v>4</v>
      </c>
      <c r="D39" s="63">
        <v>39.44</v>
      </c>
      <c r="E39" s="64">
        <f t="shared" si="0"/>
        <v>1</v>
      </c>
      <c r="F39" s="67">
        <f t="shared" si="4"/>
        <v>67</v>
      </c>
      <c r="G39" s="65">
        <v>3</v>
      </c>
      <c r="H39" s="63">
        <v>34.91</v>
      </c>
      <c r="I39" s="64">
        <f t="shared" si="1"/>
        <v>2</v>
      </c>
      <c r="J39" s="67">
        <f t="shared" si="5"/>
        <v>53</v>
      </c>
      <c r="K39" s="65">
        <v>1</v>
      </c>
      <c r="L39" s="63">
        <v>34.05</v>
      </c>
      <c r="M39" s="64">
        <f t="shared" si="2"/>
        <v>4</v>
      </c>
      <c r="N39" s="67">
        <f t="shared" si="6"/>
        <v>97</v>
      </c>
      <c r="O39" s="65">
        <v>2</v>
      </c>
      <c r="P39" s="63">
        <v>34.17</v>
      </c>
      <c r="Q39" s="64">
        <f t="shared" si="3"/>
        <v>3</v>
      </c>
      <c r="R39" s="210">
        <f t="shared" si="7"/>
        <v>92</v>
      </c>
    </row>
    <row r="40" spans="1:18" ht="24.75" customHeight="1">
      <c r="A40" s="25">
        <v>32</v>
      </c>
      <c r="B40" s="57" t="s">
        <v>53</v>
      </c>
      <c r="C40" s="65">
        <v>2</v>
      </c>
      <c r="D40" s="63">
        <v>30.22</v>
      </c>
      <c r="E40" s="64">
        <f t="shared" si="0"/>
        <v>3</v>
      </c>
      <c r="F40" s="67">
        <f t="shared" si="4"/>
        <v>70</v>
      </c>
      <c r="G40" s="65">
        <v>4</v>
      </c>
      <c r="H40" s="63">
        <v>32.68</v>
      </c>
      <c r="I40" s="64">
        <f t="shared" si="1"/>
        <v>1</v>
      </c>
      <c r="J40" s="67">
        <f t="shared" si="5"/>
        <v>54</v>
      </c>
      <c r="K40" s="65">
        <v>3</v>
      </c>
      <c r="L40" s="63">
        <v>32.46</v>
      </c>
      <c r="M40" s="64">
        <f t="shared" si="2"/>
        <v>2</v>
      </c>
      <c r="N40" s="67">
        <f t="shared" si="6"/>
        <v>99</v>
      </c>
      <c r="O40" s="65">
        <v>1</v>
      </c>
      <c r="P40" s="63">
        <v>29.83</v>
      </c>
      <c r="Q40" s="64">
        <f t="shared" si="3"/>
        <v>4</v>
      </c>
      <c r="R40" s="210">
        <f t="shared" si="7"/>
        <v>96</v>
      </c>
    </row>
    <row r="41" spans="1:18" ht="24.75" customHeight="1">
      <c r="A41" s="25">
        <v>33</v>
      </c>
      <c r="B41" s="57" t="s">
        <v>54</v>
      </c>
      <c r="C41" s="65">
        <v>3</v>
      </c>
      <c r="D41" s="63">
        <v>42.09</v>
      </c>
      <c r="E41" s="64">
        <f aca="true" t="shared" si="8" ref="E41:E69">VLOOKUP(C41,position,2,TRUE)</f>
        <v>2</v>
      </c>
      <c r="F41" s="67">
        <f t="shared" si="4"/>
        <v>72</v>
      </c>
      <c r="G41" s="65">
        <v>4</v>
      </c>
      <c r="H41" s="63">
        <v>45.34</v>
      </c>
      <c r="I41" s="64">
        <f aca="true" t="shared" si="9" ref="I41:I69">VLOOKUP(G41,position,2,TRUE)</f>
        <v>1</v>
      </c>
      <c r="J41" s="67">
        <f t="shared" si="5"/>
        <v>55</v>
      </c>
      <c r="K41" s="65">
        <v>2</v>
      </c>
      <c r="L41" s="63">
        <v>44.44</v>
      </c>
      <c r="M41" s="64">
        <f aca="true" t="shared" si="10" ref="M41:M69">VLOOKUP(K41,position,2,TRUE)</f>
        <v>3</v>
      </c>
      <c r="N41" s="67">
        <f t="shared" si="6"/>
        <v>102</v>
      </c>
      <c r="O41" s="65">
        <v>1</v>
      </c>
      <c r="P41" s="63">
        <v>41.39</v>
      </c>
      <c r="Q41" s="64">
        <f aca="true" t="shared" si="11" ref="Q41:Q69">VLOOKUP(O41,position,2,TRUE)</f>
        <v>4</v>
      </c>
      <c r="R41" s="210">
        <f t="shared" si="7"/>
        <v>100</v>
      </c>
    </row>
    <row r="42" spans="1:18" ht="24.75" customHeight="1">
      <c r="A42" s="25">
        <v>34</v>
      </c>
      <c r="B42" s="57" t="s">
        <v>55</v>
      </c>
      <c r="C42" s="65">
        <v>3</v>
      </c>
      <c r="D42" s="63">
        <v>45.96</v>
      </c>
      <c r="E42" s="64">
        <f t="shared" si="8"/>
        <v>2</v>
      </c>
      <c r="F42" s="67">
        <f t="shared" si="4"/>
        <v>74</v>
      </c>
      <c r="G42" s="65">
        <v>4</v>
      </c>
      <c r="H42" s="63">
        <v>47.28</v>
      </c>
      <c r="I42" s="64">
        <f t="shared" si="9"/>
        <v>1</v>
      </c>
      <c r="J42" s="67">
        <f t="shared" si="5"/>
        <v>56</v>
      </c>
      <c r="K42" s="65">
        <v>2</v>
      </c>
      <c r="L42" s="63">
        <v>41.42</v>
      </c>
      <c r="M42" s="64">
        <f t="shared" si="10"/>
        <v>3</v>
      </c>
      <c r="N42" s="67">
        <f t="shared" si="6"/>
        <v>105</v>
      </c>
      <c r="O42" s="65">
        <v>1</v>
      </c>
      <c r="P42" s="63">
        <v>39.32</v>
      </c>
      <c r="Q42" s="64">
        <f t="shared" si="11"/>
        <v>4</v>
      </c>
      <c r="R42" s="210">
        <f t="shared" si="7"/>
        <v>104</v>
      </c>
    </row>
    <row r="43" spans="1:18" ht="24.75" customHeight="1">
      <c r="A43" s="25">
        <v>35</v>
      </c>
      <c r="B43" s="57" t="s">
        <v>56</v>
      </c>
      <c r="C43" s="65">
        <v>3</v>
      </c>
      <c r="D43" s="63">
        <v>34.57</v>
      </c>
      <c r="E43" s="64">
        <f t="shared" si="8"/>
        <v>2</v>
      </c>
      <c r="F43" s="67">
        <f t="shared" si="4"/>
        <v>76</v>
      </c>
      <c r="G43" s="65">
        <v>4</v>
      </c>
      <c r="H43" s="63">
        <v>35.63</v>
      </c>
      <c r="I43" s="64">
        <f t="shared" si="9"/>
        <v>1</v>
      </c>
      <c r="J43" s="67">
        <f t="shared" si="5"/>
        <v>57</v>
      </c>
      <c r="K43" s="65">
        <v>2</v>
      </c>
      <c r="L43" s="63">
        <v>30.64</v>
      </c>
      <c r="M43" s="64">
        <f t="shared" si="10"/>
        <v>3</v>
      </c>
      <c r="N43" s="67">
        <f t="shared" si="6"/>
        <v>108</v>
      </c>
      <c r="O43" s="65">
        <v>1</v>
      </c>
      <c r="P43" s="63">
        <v>28.82</v>
      </c>
      <c r="Q43" s="64">
        <f t="shared" si="11"/>
        <v>4</v>
      </c>
      <c r="R43" s="210">
        <f t="shared" si="7"/>
        <v>108</v>
      </c>
    </row>
    <row r="44" spans="1:18" ht="24.75" customHeight="1">
      <c r="A44" s="25">
        <v>36</v>
      </c>
      <c r="B44" s="57" t="s">
        <v>57</v>
      </c>
      <c r="C44" s="65">
        <v>3</v>
      </c>
      <c r="D44" s="63">
        <v>29.2</v>
      </c>
      <c r="E44" s="64">
        <f t="shared" si="8"/>
        <v>2</v>
      </c>
      <c r="F44" s="67">
        <f t="shared" si="4"/>
        <v>78</v>
      </c>
      <c r="G44" s="65">
        <v>4</v>
      </c>
      <c r="H44" s="63">
        <v>31.08</v>
      </c>
      <c r="I44" s="64">
        <f t="shared" si="9"/>
        <v>1</v>
      </c>
      <c r="J44" s="67">
        <f t="shared" si="5"/>
        <v>58</v>
      </c>
      <c r="K44" s="65">
        <v>2</v>
      </c>
      <c r="L44" s="63">
        <v>27.7</v>
      </c>
      <c r="M44" s="64">
        <f t="shared" si="10"/>
        <v>3</v>
      </c>
      <c r="N44" s="67">
        <f t="shared" si="6"/>
        <v>111</v>
      </c>
      <c r="O44" s="65">
        <v>1</v>
      </c>
      <c r="P44" s="63">
        <v>26.47</v>
      </c>
      <c r="Q44" s="64">
        <f t="shared" si="11"/>
        <v>4</v>
      </c>
      <c r="R44" s="210">
        <f t="shared" si="7"/>
        <v>112</v>
      </c>
    </row>
    <row r="45" spans="1:18" ht="24.75" customHeight="1">
      <c r="A45" s="25">
        <v>37</v>
      </c>
      <c r="B45" s="57" t="s">
        <v>58</v>
      </c>
      <c r="C45" s="65">
        <v>1</v>
      </c>
      <c r="D45" s="63">
        <v>22.7</v>
      </c>
      <c r="E45" s="64">
        <f t="shared" si="8"/>
        <v>4</v>
      </c>
      <c r="F45" s="67">
        <f t="shared" si="4"/>
        <v>82</v>
      </c>
      <c r="G45" s="65">
        <v>4</v>
      </c>
      <c r="H45" s="63">
        <v>26.03</v>
      </c>
      <c r="I45" s="64">
        <f t="shared" si="9"/>
        <v>1</v>
      </c>
      <c r="J45" s="67">
        <f t="shared" si="5"/>
        <v>59</v>
      </c>
      <c r="K45" s="65">
        <v>2</v>
      </c>
      <c r="L45" s="63">
        <v>24.73</v>
      </c>
      <c r="M45" s="64">
        <f t="shared" si="10"/>
        <v>3</v>
      </c>
      <c r="N45" s="67">
        <f t="shared" si="6"/>
        <v>114</v>
      </c>
      <c r="O45" s="65">
        <v>3</v>
      </c>
      <c r="P45" s="63">
        <v>24.87</v>
      </c>
      <c r="Q45" s="64">
        <f t="shared" si="11"/>
        <v>2</v>
      </c>
      <c r="R45" s="210">
        <f t="shared" si="7"/>
        <v>114</v>
      </c>
    </row>
    <row r="46" spans="1:18" ht="24.75" customHeight="1">
      <c r="A46" s="25">
        <v>38</v>
      </c>
      <c r="B46" s="57" t="s">
        <v>59</v>
      </c>
      <c r="C46" s="65">
        <v>3</v>
      </c>
      <c r="D46" s="63">
        <v>27.89</v>
      </c>
      <c r="E46" s="64">
        <f t="shared" si="8"/>
        <v>2</v>
      </c>
      <c r="F46" s="67">
        <f t="shared" si="4"/>
        <v>84</v>
      </c>
      <c r="G46" s="65">
        <v>4</v>
      </c>
      <c r="H46" s="63">
        <v>27.89</v>
      </c>
      <c r="I46" s="64">
        <f t="shared" si="9"/>
        <v>1</v>
      </c>
      <c r="J46" s="67">
        <f t="shared" si="5"/>
        <v>60</v>
      </c>
      <c r="K46" s="65">
        <v>2</v>
      </c>
      <c r="L46" s="63">
        <v>23.02</v>
      </c>
      <c r="M46" s="64">
        <f t="shared" si="10"/>
        <v>3</v>
      </c>
      <c r="N46" s="67">
        <f t="shared" si="6"/>
        <v>117</v>
      </c>
      <c r="O46" s="65">
        <v>1</v>
      </c>
      <c r="P46" s="63">
        <v>22.47</v>
      </c>
      <c r="Q46" s="64">
        <f t="shared" si="11"/>
        <v>4</v>
      </c>
      <c r="R46" s="210">
        <f t="shared" si="7"/>
        <v>118</v>
      </c>
    </row>
    <row r="47" spans="1:18" ht="24.75" customHeight="1">
      <c r="A47" s="25">
        <v>39</v>
      </c>
      <c r="B47" s="57" t="s">
        <v>60</v>
      </c>
      <c r="C47" s="65">
        <v>1</v>
      </c>
      <c r="D47" s="63">
        <v>36.33</v>
      </c>
      <c r="E47" s="64">
        <f t="shared" si="8"/>
        <v>4</v>
      </c>
      <c r="F47" s="67">
        <f t="shared" si="4"/>
        <v>88</v>
      </c>
      <c r="G47" s="65">
        <v>4</v>
      </c>
      <c r="H47" s="63">
        <v>38.86</v>
      </c>
      <c r="I47" s="64">
        <f t="shared" si="9"/>
        <v>1</v>
      </c>
      <c r="J47" s="67">
        <f t="shared" si="5"/>
        <v>61</v>
      </c>
      <c r="K47" s="65">
        <v>3</v>
      </c>
      <c r="L47" s="63">
        <v>38.57</v>
      </c>
      <c r="M47" s="64">
        <f t="shared" si="10"/>
        <v>2</v>
      </c>
      <c r="N47" s="67">
        <f t="shared" si="6"/>
        <v>119</v>
      </c>
      <c r="O47" s="65">
        <v>2</v>
      </c>
      <c r="P47" s="63">
        <v>36.74</v>
      </c>
      <c r="Q47" s="64">
        <f t="shared" si="11"/>
        <v>3</v>
      </c>
      <c r="R47" s="210">
        <f t="shared" si="7"/>
        <v>121</v>
      </c>
    </row>
    <row r="48" spans="1:18" ht="24.75" customHeight="1">
      <c r="A48" s="25">
        <v>40</v>
      </c>
      <c r="B48" s="57" t="s">
        <v>61</v>
      </c>
      <c r="C48" s="65">
        <v>4</v>
      </c>
      <c r="D48" s="63">
        <v>36.81</v>
      </c>
      <c r="E48" s="64">
        <f t="shared" si="8"/>
        <v>1</v>
      </c>
      <c r="F48" s="67">
        <f t="shared" si="4"/>
        <v>89</v>
      </c>
      <c r="G48" s="65">
        <v>3</v>
      </c>
      <c r="H48" s="63">
        <v>35.05</v>
      </c>
      <c r="I48" s="64">
        <f t="shared" si="9"/>
        <v>2</v>
      </c>
      <c r="J48" s="67">
        <f t="shared" si="5"/>
        <v>63</v>
      </c>
      <c r="K48" s="65">
        <v>2</v>
      </c>
      <c r="L48" s="63">
        <v>33.46</v>
      </c>
      <c r="M48" s="64">
        <f t="shared" si="10"/>
        <v>3</v>
      </c>
      <c r="N48" s="67">
        <f t="shared" si="6"/>
        <v>122</v>
      </c>
      <c r="O48" s="65">
        <v>1</v>
      </c>
      <c r="P48" s="63">
        <v>31.96</v>
      </c>
      <c r="Q48" s="64">
        <f t="shared" si="11"/>
        <v>4</v>
      </c>
      <c r="R48" s="210">
        <f t="shared" si="7"/>
        <v>125</v>
      </c>
    </row>
    <row r="49" spans="1:18" ht="24.75" customHeight="1">
      <c r="A49" s="25">
        <v>41</v>
      </c>
      <c r="B49" s="57" t="s">
        <v>62</v>
      </c>
      <c r="C49" s="65">
        <v>4</v>
      </c>
      <c r="D49" s="63" t="s">
        <v>363</v>
      </c>
      <c r="E49" s="64">
        <f t="shared" si="8"/>
        <v>1</v>
      </c>
      <c r="F49" s="67">
        <f t="shared" si="4"/>
        <v>90</v>
      </c>
      <c r="G49" s="65">
        <v>3</v>
      </c>
      <c r="H49" s="63" t="s">
        <v>364</v>
      </c>
      <c r="I49" s="64">
        <f t="shared" si="9"/>
        <v>2</v>
      </c>
      <c r="J49" s="67">
        <f t="shared" si="5"/>
        <v>65</v>
      </c>
      <c r="K49" s="65">
        <v>2</v>
      </c>
      <c r="L49" s="63">
        <v>58.75</v>
      </c>
      <c r="M49" s="64">
        <f t="shared" si="10"/>
        <v>3</v>
      </c>
      <c r="N49" s="67">
        <f t="shared" si="6"/>
        <v>125</v>
      </c>
      <c r="O49" s="65">
        <v>1</v>
      </c>
      <c r="P49" s="63">
        <v>56.96</v>
      </c>
      <c r="Q49" s="64">
        <f t="shared" si="11"/>
        <v>4</v>
      </c>
      <c r="R49" s="210">
        <f t="shared" si="7"/>
        <v>129</v>
      </c>
    </row>
    <row r="50" spans="1:18" ht="24.75" customHeight="1">
      <c r="A50" s="25">
        <v>42</v>
      </c>
      <c r="B50" s="57" t="s">
        <v>63</v>
      </c>
      <c r="C50" s="65">
        <v>3</v>
      </c>
      <c r="D50" s="63">
        <v>50.84</v>
      </c>
      <c r="E50" s="64">
        <f t="shared" si="8"/>
        <v>2</v>
      </c>
      <c r="F50" s="67">
        <f t="shared" si="4"/>
        <v>92</v>
      </c>
      <c r="G50" s="65">
        <v>4</v>
      </c>
      <c r="H50" s="63">
        <v>53.23</v>
      </c>
      <c r="I50" s="64">
        <f t="shared" si="9"/>
        <v>1</v>
      </c>
      <c r="J50" s="67">
        <f t="shared" si="5"/>
        <v>66</v>
      </c>
      <c r="K50" s="65">
        <v>1</v>
      </c>
      <c r="L50" s="63">
        <v>50.21</v>
      </c>
      <c r="M50" s="64">
        <f t="shared" si="10"/>
        <v>4</v>
      </c>
      <c r="N50" s="67">
        <f t="shared" si="6"/>
        <v>129</v>
      </c>
      <c r="O50" s="65">
        <v>2</v>
      </c>
      <c r="P50" s="63">
        <v>50.66</v>
      </c>
      <c r="Q50" s="64">
        <f t="shared" si="11"/>
        <v>3</v>
      </c>
      <c r="R50" s="210">
        <f t="shared" si="7"/>
        <v>132</v>
      </c>
    </row>
    <row r="51" spans="1:18" ht="24.75" customHeight="1">
      <c r="A51" s="25">
        <v>43</v>
      </c>
      <c r="B51" s="57" t="s">
        <v>64</v>
      </c>
      <c r="C51" s="65">
        <v>1</v>
      </c>
      <c r="D51" s="63" t="s">
        <v>365</v>
      </c>
      <c r="E51" s="64">
        <f t="shared" si="8"/>
        <v>4</v>
      </c>
      <c r="F51" s="67">
        <f t="shared" si="4"/>
        <v>96</v>
      </c>
      <c r="G51" s="65">
        <v>3</v>
      </c>
      <c r="H51" s="63" t="s">
        <v>366</v>
      </c>
      <c r="I51" s="64">
        <f t="shared" si="9"/>
        <v>2</v>
      </c>
      <c r="J51" s="67">
        <f t="shared" si="5"/>
        <v>68</v>
      </c>
      <c r="K51" s="65">
        <v>2</v>
      </c>
      <c r="L51" s="63" t="s">
        <v>367</v>
      </c>
      <c r="M51" s="64">
        <f t="shared" si="10"/>
        <v>3</v>
      </c>
      <c r="N51" s="67">
        <f t="shared" si="6"/>
        <v>132</v>
      </c>
      <c r="O51" s="65">
        <v>4</v>
      </c>
      <c r="P51" s="63" t="s">
        <v>368</v>
      </c>
      <c r="Q51" s="64">
        <f t="shared" si="11"/>
        <v>1</v>
      </c>
      <c r="R51" s="210">
        <f t="shared" si="7"/>
        <v>133</v>
      </c>
    </row>
    <row r="52" spans="1:18" ht="24.75" customHeight="1">
      <c r="A52" s="25">
        <v>44</v>
      </c>
      <c r="B52" s="57" t="s">
        <v>65</v>
      </c>
      <c r="C52" s="65">
        <v>4</v>
      </c>
      <c r="D52" s="63" t="s">
        <v>369</v>
      </c>
      <c r="E52" s="64">
        <f t="shared" si="8"/>
        <v>1</v>
      </c>
      <c r="F52" s="67">
        <f t="shared" si="4"/>
        <v>97</v>
      </c>
      <c r="G52" s="65">
        <v>3</v>
      </c>
      <c r="H52" s="63" t="s">
        <v>370</v>
      </c>
      <c r="I52" s="64">
        <f t="shared" si="9"/>
        <v>2</v>
      </c>
      <c r="J52" s="67">
        <f t="shared" si="5"/>
        <v>70</v>
      </c>
      <c r="K52" s="65">
        <v>2</v>
      </c>
      <c r="L52" s="63" t="s">
        <v>371</v>
      </c>
      <c r="M52" s="64">
        <f t="shared" si="10"/>
        <v>3</v>
      </c>
      <c r="N52" s="67">
        <f t="shared" si="6"/>
        <v>135</v>
      </c>
      <c r="O52" s="65">
        <v>1</v>
      </c>
      <c r="P52" s="63" t="s">
        <v>372</v>
      </c>
      <c r="Q52" s="64">
        <f t="shared" si="11"/>
        <v>4</v>
      </c>
      <c r="R52" s="210">
        <f t="shared" si="7"/>
        <v>137</v>
      </c>
    </row>
    <row r="53" spans="1:18" ht="24.75" customHeight="1">
      <c r="A53" s="25">
        <v>45</v>
      </c>
      <c r="B53" s="57" t="s">
        <v>66</v>
      </c>
      <c r="C53" s="65">
        <v>4</v>
      </c>
      <c r="D53" s="63">
        <v>33.33</v>
      </c>
      <c r="E53" s="64">
        <f t="shared" si="8"/>
        <v>1</v>
      </c>
      <c r="F53" s="67">
        <f t="shared" si="4"/>
        <v>98</v>
      </c>
      <c r="G53" s="65">
        <v>3</v>
      </c>
      <c r="H53" s="63">
        <v>33.12</v>
      </c>
      <c r="I53" s="64">
        <f t="shared" si="9"/>
        <v>2</v>
      </c>
      <c r="J53" s="67">
        <f t="shared" si="5"/>
        <v>72</v>
      </c>
      <c r="K53" s="65">
        <v>1</v>
      </c>
      <c r="L53" s="63">
        <v>31.13</v>
      </c>
      <c r="M53" s="64">
        <f t="shared" si="10"/>
        <v>4</v>
      </c>
      <c r="N53" s="67">
        <f t="shared" si="6"/>
        <v>139</v>
      </c>
      <c r="O53" s="65">
        <v>2</v>
      </c>
      <c r="P53" s="63">
        <v>31.87</v>
      </c>
      <c r="Q53" s="64">
        <f t="shared" si="11"/>
        <v>3</v>
      </c>
      <c r="R53" s="210">
        <f t="shared" si="7"/>
        <v>140</v>
      </c>
    </row>
    <row r="54" spans="1:18" ht="24.75" customHeight="1">
      <c r="A54" s="25">
        <v>46</v>
      </c>
      <c r="B54" s="57" t="s">
        <v>67</v>
      </c>
      <c r="C54" s="65">
        <v>4</v>
      </c>
      <c r="D54" s="63">
        <v>34.16</v>
      </c>
      <c r="E54" s="64">
        <f t="shared" si="8"/>
        <v>1</v>
      </c>
      <c r="F54" s="67">
        <f t="shared" si="4"/>
        <v>99</v>
      </c>
      <c r="G54" s="65">
        <v>3</v>
      </c>
      <c r="H54" s="63">
        <v>29.28</v>
      </c>
      <c r="I54" s="64">
        <f t="shared" si="9"/>
        <v>2</v>
      </c>
      <c r="J54" s="67">
        <f t="shared" si="5"/>
        <v>74</v>
      </c>
      <c r="K54" s="65">
        <v>1</v>
      </c>
      <c r="L54" s="63">
        <v>28.24</v>
      </c>
      <c r="M54" s="64">
        <f t="shared" si="10"/>
        <v>4</v>
      </c>
      <c r="N54" s="67">
        <f t="shared" si="6"/>
        <v>143</v>
      </c>
      <c r="O54" s="65">
        <v>2</v>
      </c>
      <c r="P54" s="63">
        <v>28.38</v>
      </c>
      <c r="Q54" s="64">
        <f t="shared" si="11"/>
        <v>3</v>
      </c>
      <c r="R54" s="210">
        <f t="shared" si="7"/>
        <v>143</v>
      </c>
    </row>
    <row r="55" spans="1:18" ht="24.75" customHeight="1">
      <c r="A55" s="25">
        <v>47</v>
      </c>
      <c r="B55" s="57" t="s">
        <v>68</v>
      </c>
      <c r="C55" s="65">
        <v>1</v>
      </c>
      <c r="D55" s="63">
        <v>19</v>
      </c>
      <c r="E55" s="64">
        <f t="shared" si="8"/>
        <v>4</v>
      </c>
      <c r="F55" s="67">
        <f t="shared" si="4"/>
        <v>103</v>
      </c>
      <c r="G55" s="65">
        <v>2</v>
      </c>
      <c r="H55" s="63">
        <v>22.39</v>
      </c>
      <c r="I55" s="64">
        <f t="shared" si="9"/>
        <v>3</v>
      </c>
      <c r="J55" s="67">
        <f t="shared" si="5"/>
        <v>77</v>
      </c>
      <c r="K55" s="65">
        <v>4</v>
      </c>
      <c r="L55" s="63">
        <v>23.14</v>
      </c>
      <c r="M55" s="64">
        <f t="shared" si="10"/>
        <v>1</v>
      </c>
      <c r="N55" s="67">
        <f t="shared" si="6"/>
        <v>144</v>
      </c>
      <c r="O55" s="65">
        <v>3</v>
      </c>
      <c r="P55" s="63">
        <v>22.58</v>
      </c>
      <c r="Q55" s="64">
        <f t="shared" si="11"/>
        <v>2</v>
      </c>
      <c r="R55" s="210">
        <f t="shared" si="7"/>
        <v>145</v>
      </c>
    </row>
    <row r="56" spans="1:18" ht="24.75" customHeight="1">
      <c r="A56" s="25">
        <v>48</v>
      </c>
      <c r="B56" s="57" t="s">
        <v>69</v>
      </c>
      <c r="C56" s="65">
        <v>3</v>
      </c>
      <c r="D56" s="63">
        <v>24.38</v>
      </c>
      <c r="E56" s="64">
        <f t="shared" si="8"/>
        <v>2</v>
      </c>
      <c r="F56" s="67">
        <f t="shared" si="4"/>
        <v>105</v>
      </c>
      <c r="G56" s="65">
        <v>4</v>
      </c>
      <c r="H56" s="63">
        <v>31.08</v>
      </c>
      <c r="I56" s="64">
        <f t="shared" si="9"/>
        <v>1</v>
      </c>
      <c r="J56" s="67">
        <f t="shared" si="5"/>
        <v>78</v>
      </c>
      <c r="K56" s="65">
        <v>2</v>
      </c>
      <c r="L56" s="63">
        <v>23.66</v>
      </c>
      <c r="M56" s="64">
        <f t="shared" si="10"/>
        <v>3</v>
      </c>
      <c r="N56" s="67">
        <f t="shared" si="6"/>
        <v>147</v>
      </c>
      <c r="O56" s="65">
        <v>1</v>
      </c>
      <c r="P56" s="63">
        <v>22.18</v>
      </c>
      <c r="Q56" s="64">
        <f t="shared" si="11"/>
        <v>4</v>
      </c>
      <c r="R56" s="210">
        <f t="shared" si="7"/>
        <v>149</v>
      </c>
    </row>
    <row r="57" spans="1:18" s="8" customFormat="1" ht="24.75" customHeight="1">
      <c r="A57" s="26">
        <v>49</v>
      </c>
      <c r="B57" s="60" t="s">
        <v>70</v>
      </c>
      <c r="C57" s="65">
        <v>4</v>
      </c>
      <c r="D57" s="63">
        <v>40.52</v>
      </c>
      <c r="E57" s="64">
        <f t="shared" si="8"/>
        <v>1</v>
      </c>
      <c r="F57" s="67">
        <f t="shared" si="4"/>
        <v>106</v>
      </c>
      <c r="G57" s="65">
        <v>3</v>
      </c>
      <c r="H57" s="63">
        <v>37.17</v>
      </c>
      <c r="I57" s="64">
        <f t="shared" si="9"/>
        <v>2</v>
      </c>
      <c r="J57" s="67">
        <f t="shared" si="5"/>
        <v>80</v>
      </c>
      <c r="K57" s="65">
        <v>2</v>
      </c>
      <c r="L57" s="63">
        <v>36.2</v>
      </c>
      <c r="M57" s="64">
        <f t="shared" si="10"/>
        <v>3</v>
      </c>
      <c r="N57" s="67">
        <f t="shared" si="6"/>
        <v>150</v>
      </c>
      <c r="O57" s="65">
        <v>1</v>
      </c>
      <c r="P57" s="63">
        <v>32.81</v>
      </c>
      <c r="Q57" s="64">
        <f t="shared" si="11"/>
        <v>4</v>
      </c>
      <c r="R57" s="210">
        <f t="shared" si="7"/>
        <v>153</v>
      </c>
    </row>
    <row r="58" spans="1:18" s="8" customFormat="1" ht="24.75" customHeight="1">
      <c r="A58" s="26">
        <v>50</v>
      </c>
      <c r="B58" s="60" t="s">
        <v>71</v>
      </c>
      <c r="C58" s="65">
        <v>3</v>
      </c>
      <c r="D58" s="63">
        <v>37.27</v>
      </c>
      <c r="E58" s="64">
        <f t="shared" si="8"/>
        <v>2</v>
      </c>
      <c r="F58" s="67">
        <f t="shared" si="4"/>
        <v>108</v>
      </c>
      <c r="G58" s="65">
        <v>4</v>
      </c>
      <c r="H58" s="63">
        <v>39.07</v>
      </c>
      <c r="I58" s="64">
        <f t="shared" si="9"/>
        <v>1</v>
      </c>
      <c r="J58" s="67">
        <f t="shared" si="5"/>
        <v>81</v>
      </c>
      <c r="K58" s="65">
        <v>2</v>
      </c>
      <c r="L58" s="63">
        <v>33.52</v>
      </c>
      <c r="M58" s="64">
        <f t="shared" si="10"/>
        <v>3</v>
      </c>
      <c r="N58" s="67">
        <f t="shared" si="6"/>
        <v>153</v>
      </c>
      <c r="O58" s="65">
        <v>1</v>
      </c>
      <c r="P58" s="63">
        <v>31.69</v>
      </c>
      <c r="Q58" s="64">
        <f t="shared" si="11"/>
        <v>4</v>
      </c>
      <c r="R58" s="210">
        <f t="shared" si="7"/>
        <v>157</v>
      </c>
    </row>
    <row r="59" spans="1:18" s="8" customFormat="1" ht="24.75" customHeight="1">
      <c r="A59" s="26">
        <v>51</v>
      </c>
      <c r="B59" s="60" t="s">
        <v>72</v>
      </c>
      <c r="C59" s="65">
        <v>1</v>
      </c>
      <c r="D59" s="63">
        <v>44.95</v>
      </c>
      <c r="E59" s="64">
        <f t="shared" si="8"/>
        <v>4</v>
      </c>
      <c r="F59" s="67">
        <f t="shared" si="4"/>
        <v>112</v>
      </c>
      <c r="G59" s="65">
        <v>2</v>
      </c>
      <c r="H59" s="63">
        <v>47.13</v>
      </c>
      <c r="I59" s="64">
        <f t="shared" si="9"/>
        <v>3</v>
      </c>
      <c r="J59" s="67">
        <f t="shared" si="5"/>
        <v>84</v>
      </c>
      <c r="K59" s="65">
        <v>3</v>
      </c>
      <c r="L59" s="63">
        <v>49.15</v>
      </c>
      <c r="M59" s="64">
        <f t="shared" si="10"/>
        <v>2</v>
      </c>
      <c r="N59" s="67">
        <f t="shared" si="6"/>
        <v>155</v>
      </c>
      <c r="O59" s="65">
        <v>4</v>
      </c>
      <c r="P59" s="63">
        <v>50.55</v>
      </c>
      <c r="Q59" s="64">
        <f t="shared" si="11"/>
        <v>1</v>
      </c>
      <c r="R59" s="210">
        <f t="shared" si="7"/>
        <v>158</v>
      </c>
    </row>
    <row r="60" spans="1:18" s="8" customFormat="1" ht="24.75" customHeight="1">
      <c r="A60" s="26">
        <v>52</v>
      </c>
      <c r="B60" s="60" t="s">
        <v>73</v>
      </c>
      <c r="C60" s="65">
        <v>4</v>
      </c>
      <c r="D60" s="63">
        <v>48.7</v>
      </c>
      <c r="E60" s="64">
        <f t="shared" si="8"/>
        <v>1</v>
      </c>
      <c r="F60" s="67">
        <f t="shared" si="4"/>
        <v>113</v>
      </c>
      <c r="G60" s="65">
        <v>3</v>
      </c>
      <c r="H60" s="63">
        <v>46.04</v>
      </c>
      <c r="I60" s="64">
        <f t="shared" si="9"/>
        <v>2</v>
      </c>
      <c r="J60" s="67">
        <f t="shared" si="5"/>
        <v>86</v>
      </c>
      <c r="K60" s="65">
        <v>2</v>
      </c>
      <c r="L60" s="63">
        <v>44.43</v>
      </c>
      <c r="M60" s="64">
        <f t="shared" si="10"/>
        <v>3</v>
      </c>
      <c r="N60" s="67">
        <f t="shared" si="6"/>
        <v>158</v>
      </c>
      <c r="O60" s="65">
        <v>1</v>
      </c>
      <c r="P60" s="63">
        <v>42.45</v>
      </c>
      <c r="Q60" s="64">
        <f t="shared" si="11"/>
        <v>4</v>
      </c>
      <c r="R60" s="210">
        <f t="shared" si="7"/>
        <v>162</v>
      </c>
    </row>
    <row r="61" spans="1:18" s="8" customFormat="1" ht="24.75" customHeight="1">
      <c r="A61" s="26">
        <v>53</v>
      </c>
      <c r="B61" s="60" t="s">
        <v>74</v>
      </c>
      <c r="C61" s="65">
        <v>4</v>
      </c>
      <c r="D61" s="63">
        <v>33.69</v>
      </c>
      <c r="E61" s="64">
        <f t="shared" si="8"/>
        <v>1</v>
      </c>
      <c r="F61" s="67">
        <f t="shared" si="4"/>
        <v>114</v>
      </c>
      <c r="G61" s="65">
        <v>3</v>
      </c>
      <c r="H61" s="63">
        <v>33.38</v>
      </c>
      <c r="I61" s="64">
        <f t="shared" si="9"/>
        <v>2</v>
      </c>
      <c r="J61" s="67">
        <f t="shared" si="5"/>
        <v>88</v>
      </c>
      <c r="K61" s="65">
        <v>2</v>
      </c>
      <c r="L61" s="63">
        <v>32.83</v>
      </c>
      <c r="M61" s="64">
        <f t="shared" si="10"/>
        <v>3</v>
      </c>
      <c r="N61" s="67">
        <f t="shared" si="6"/>
        <v>161</v>
      </c>
      <c r="O61" s="65">
        <v>1</v>
      </c>
      <c r="P61" s="63">
        <v>31.15</v>
      </c>
      <c r="Q61" s="64">
        <f t="shared" si="11"/>
        <v>4</v>
      </c>
      <c r="R61" s="210">
        <f t="shared" si="7"/>
        <v>166</v>
      </c>
    </row>
    <row r="62" spans="1:18" s="8" customFormat="1" ht="24.75" customHeight="1">
      <c r="A62" s="26">
        <v>54</v>
      </c>
      <c r="B62" s="60" t="s">
        <v>75</v>
      </c>
      <c r="C62" s="65">
        <v>2</v>
      </c>
      <c r="D62" s="63">
        <v>26.12</v>
      </c>
      <c r="E62" s="64">
        <f t="shared" si="8"/>
        <v>3</v>
      </c>
      <c r="F62" s="67">
        <f t="shared" si="4"/>
        <v>117</v>
      </c>
      <c r="G62" s="65">
        <v>4</v>
      </c>
      <c r="H62" s="63">
        <v>29.12</v>
      </c>
      <c r="I62" s="64">
        <f t="shared" si="9"/>
        <v>1</v>
      </c>
      <c r="J62" s="67">
        <f t="shared" si="5"/>
        <v>89</v>
      </c>
      <c r="K62" s="65">
        <v>1</v>
      </c>
      <c r="L62" s="63">
        <v>25.56</v>
      </c>
      <c r="M62" s="64">
        <f t="shared" si="10"/>
        <v>4</v>
      </c>
      <c r="N62" s="67">
        <f t="shared" si="6"/>
        <v>165</v>
      </c>
      <c r="O62" s="65">
        <v>3</v>
      </c>
      <c r="P62" s="63">
        <v>26.36</v>
      </c>
      <c r="Q62" s="64">
        <f t="shared" si="11"/>
        <v>2</v>
      </c>
      <c r="R62" s="210">
        <f t="shared" si="7"/>
        <v>168</v>
      </c>
    </row>
    <row r="63" spans="1:18" s="8" customFormat="1" ht="24.75" customHeight="1">
      <c r="A63" s="26">
        <v>55</v>
      </c>
      <c r="B63" s="60" t="s">
        <v>76</v>
      </c>
      <c r="C63" s="65">
        <v>3</v>
      </c>
      <c r="D63" s="63" t="s">
        <v>373</v>
      </c>
      <c r="E63" s="64">
        <f t="shared" si="8"/>
        <v>2</v>
      </c>
      <c r="F63" s="67">
        <f t="shared" si="4"/>
        <v>119</v>
      </c>
      <c r="G63" s="65">
        <v>4</v>
      </c>
      <c r="H63" s="63" t="s">
        <v>374</v>
      </c>
      <c r="I63" s="64">
        <f t="shared" si="9"/>
        <v>1</v>
      </c>
      <c r="J63" s="67">
        <f t="shared" si="5"/>
        <v>90</v>
      </c>
      <c r="K63" s="65">
        <v>2</v>
      </c>
      <c r="L63" s="63" t="s">
        <v>375</v>
      </c>
      <c r="M63" s="64">
        <f t="shared" si="10"/>
        <v>3</v>
      </c>
      <c r="N63" s="67">
        <f t="shared" si="6"/>
        <v>168</v>
      </c>
      <c r="O63" s="65">
        <v>1</v>
      </c>
      <c r="P63" s="63" t="s">
        <v>376</v>
      </c>
      <c r="Q63" s="64">
        <f t="shared" si="11"/>
        <v>4</v>
      </c>
      <c r="R63" s="210">
        <f t="shared" si="7"/>
        <v>172</v>
      </c>
    </row>
    <row r="64" spans="1:18" s="8" customFormat="1" ht="24.75" customHeight="1">
      <c r="A64" s="26">
        <v>56</v>
      </c>
      <c r="B64" s="60" t="s">
        <v>77</v>
      </c>
      <c r="C64" s="65">
        <v>4</v>
      </c>
      <c r="D64" s="63" t="s">
        <v>377</v>
      </c>
      <c r="E64" s="64">
        <f t="shared" si="8"/>
        <v>1</v>
      </c>
      <c r="F64" s="67">
        <f t="shared" si="4"/>
        <v>120</v>
      </c>
      <c r="G64" s="65">
        <v>3</v>
      </c>
      <c r="H64" s="63" t="s">
        <v>378</v>
      </c>
      <c r="I64" s="64">
        <f t="shared" si="9"/>
        <v>2</v>
      </c>
      <c r="J64" s="67">
        <f t="shared" si="5"/>
        <v>92</v>
      </c>
      <c r="K64" s="65">
        <v>1</v>
      </c>
      <c r="L64" s="297">
        <v>53.35</v>
      </c>
      <c r="M64" s="64">
        <f t="shared" si="10"/>
        <v>4</v>
      </c>
      <c r="N64" s="67">
        <f t="shared" si="6"/>
        <v>172</v>
      </c>
      <c r="O64" s="65">
        <v>2</v>
      </c>
      <c r="P64" s="63">
        <v>56.62</v>
      </c>
      <c r="Q64" s="64">
        <f t="shared" si="11"/>
        <v>3</v>
      </c>
      <c r="R64" s="210">
        <f t="shared" si="7"/>
        <v>175</v>
      </c>
    </row>
    <row r="65" spans="1:18" s="8" customFormat="1" ht="24.75" customHeight="1">
      <c r="A65" s="26">
        <v>57</v>
      </c>
      <c r="B65" s="60" t="s">
        <v>78</v>
      </c>
      <c r="C65" s="65">
        <v>1</v>
      </c>
      <c r="D65" s="63" t="s">
        <v>379</v>
      </c>
      <c r="E65" s="64">
        <f t="shared" si="8"/>
        <v>4</v>
      </c>
      <c r="F65" s="67">
        <f t="shared" si="4"/>
        <v>124</v>
      </c>
      <c r="G65" s="65">
        <v>3</v>
      </c>
      <c r="H65" s="63" t="s">
        <v>380</v>
      </c>
      <c r="I65" s="64">
        <f t="shared" si="9"/>
        <v>2</v>
      </c>
      <c r="J65" s="67">
        <f t="shared" si="5"/>
        <v>94</v>
      </c>
      <c r="K65" s="65">
        <v>4</v>
      </c>
      <c r="L65" s="63" t="s">
        <v>381</v>
      </c>
      <c r="M65" s="64">
        <f t="shared" si="10"/>
        <v>1</v>
      </c>
      <c r="N65" s="67">
        <f t="shared" si="6"/>
        <v>173</v>
      </c>
      <c r="O65" s="65">
        <v>2</v>
      </c>
      <c r="P65" s="63" t="s">
        <v>382</v>
      </c>
      <c r="Q65" s="64">
        <f t="shared" si="11"/>
        <v>3</v>
      </c>
      <c r="R65" s="210">
        <f t="shared" si="7"/>
        <v>178</v>
      </c>
    </row>
    <row r="66" spans="1:18" s="8" customFormat="1" ht="24.75" customHeight="1">
      <c r="A66" s="26">
        <v>58</v>
      </c>
      <c r="B66" s="60" t="s">
        <v>79</v>
      </c>
      <c r="C66" s="65" t="s">
        <v>14</v>
      </c>
      <c r="D66" s="63" t="s">
        <v>14</v>
      </c>
      <c r="E66" s="64">
        <f t="shared" si="8"/>
        <v>0</v>
      </c>
      <c r="F66" s="67">
        <f t="shared" si="4"/>
        <v>124</v>
      </c>
      <c r="G66" s="65" t="s">
        <v>183</v>
      </c>
      <c r="H66" s="63" t="s">
        <v>183</v>
      </c>
      <c r="I66" s="64">
        <f t="shared" si="9"/>
        <v>0</v>
      </c>
      <c r="J66" s="67">
        <f t="shared" si="5"/>
        <v>94</v>
      </c>
      <c r="K66" s="65">
        <v>2</v>
      </c>
      <c r="L66" s="63" t="s">
        <v>383</v>
      </c>
      <c r="M66" s="64">
        <f t="shared" si="10"/>
        <v>3</v>
      </c>
      <c r="N66" s="67">
        <f t="shared" si="6"/>
        <v>176</v>
      </c>
      <c r="O66" s="65">
        <v>1</v>
      </c>
      <c r="P66" s="63" t="s">
        <v>384</v>
      </c>
      <c r="Q66" s="64">
        <f t="shared" si="11"/>
        <v>4</v>
      </c>
      <c r="R66" s="210">
        <f t="shared" si="7"/>
        <v>182</v>
      </c>
    </row>
    <row r="67" spans="1:18" s="8" customFormat="1" ht="24.75" customHeight="1">
      <c r="A67" s="26">
        <v>59</v>
      </c>
      <c r="B67" s="60" t="s">
        <v>83</v>
      </c>
      <c r="C67" s="65">
        <v>4</v>
      </c>
      <c r="D67" s="63" t="s">
        <v>385</v>
      </c>
      <c r="E67" s="64">
        <f t="shared" si="8"/>
        <v>1</v>
      </c>
      <c r="F67" s="67">
        <f t="shared" si="4"/>
        <v>125</v>
      </c>
      <c r="G67" s="65">
        <v>3</v>
      </c>
      <c r="H67" s="63" t="s">
        <v>386</v>
      </c>
      <c r="I67" s="64">
        <f t="shared" si="9"/>
        <v>2</v>
      </c>
      <c r="J67" s="67">
        <f t="shared" si="5"/>
        <v>96</v>
      </c>
      <c r="K67" s="65">
        <v>1</v>
      </c>
      <c r="L67" s="63">
        <v>58.83</v>
      </c>
      <c r="M67" s="64">
        <f t="shared" si="10"/>
        <v>4</v>
      </c>
      <c r="N67" s="67">
        <f t="shared" si="6"/>
        <v>180</v>
      </c>
      <c r="O67" s="65">
        <v>2</v>
      </c>
      <c r="P67" s="63">
        <v>59.09</v>
      </c>
      <c r="Q67" s="64">
        <f t="shared" si="11"/>
        <v>3</v>
      </c>
      <c r="R67" s="210">
        <f t="shared" si="7"/>
        <v>185</v>
      </c>
    </row>
    <row r="68" spans="1:18" s="8" customFormat="1" ht="24.75" customHeight="1">
      <c r="A68" s="26">
        <v>60</v>
      </c>
      <c r="B68" s="60" t="s">
        <v>84</v>
      </c>
      <c r="C68" s="65">
        <v>3</v>
      </c>
      <c r="D68" s="63">
        <v>57.19</v>
      </c>
      <c r="E68" s="64">
        <f t="shared" si="8"/>
        <v>2</v>
      </c>
      <c r="F68" s="67">
        <f t="shared" si="4"/>
        <v>127</v>
      </c>
      <c r="G68" s="65">
        <v>4</v>
      </c>
      <c r="H68" s="63">
        <v>59.24</v>
      </c>
      <c r="I68" s="64">
        <f t="shared" si="9"/>
        <v>1</v>
      </c>
      <c r="J68" s="67">
        <f t="shared" si="5"/>
        <v>97</v>
      </c>
      <c r="K68" s="65">
        <v>2</v>
      </c>
      <c r="L68" s="63">
        <v>51.22</v>
      </c>
      <c r="M68" s="64">
        <f t="shared" si="10"/>
        <v>3</v>
      </c>
      <c r="N68" s="67">
        <f t="shared" si="6"/>
        <v>183</v>
      </c>
      <c r="O68" s="65">
        <v>1</v>
      </c>
      <c r="P68" s="63">
        <v>50.61</v>
      </c>
      <c r="Q68" s="64">
        <f t="shared" si="11"/>
        <v>4</v>
      </c>
      <c r="R68" s="210">
        <f t="shared" si="7"/>
        <v>189</v>
      </c>
    </row>
    <row r="69" spans="1:18" s="8" customFormat="1" ht="24.75" customHeight="1" thickBot="1">
      <c r="A69" s="27">
        <v>61</v>
      </c>
      <c r="B69" s="62" t="s">
        <v>80</v>
      </c>
      <c r="C69" s="65">
        <v>3</v>
      </c>
      <c r="D69" s="63" t="s">
        <v>387</v>
      </c>
      <c r="E69" s="64">
        <f t="shared" si="8"/>
        <v>2</v>
      </c>
      <c r="F69" s="67">
        <f t="shared" si="4"/>
        <v>129</v>
      </c>
      <c r="G69" s="65">
        <v>4</v>
      </c>
      <c r="H69" s="63" t="s">
        <v>388</v>
      </c>
      <c r="I69" s="64">
        <f t="shared" si="9"/>
        <v>1</v>
      </c>
      <c r="J69" s="67">
        <f t="shared" si="5"/>
        <v>98</v>
      </c>
      <c r="K69" s="65">
        <v>2</v>
      </c>
      <c r="L69" s="63" t="s">
        <v>389</v>
      </c>
      <c r="M69" s="64">
        <f t="shared" si="10"/>
        <v>3</v>
      </c>
      <c r="N69" s="67">
        <f t="shared" si="6"/>
        <v>186</v>
      </c>
      <c r="O69" s="65">
        <v>1</v>
      </c>
      <c r="P69" s="63" t="s">
        <v>390</v>
      </c>
      <c r="Q69" s="241">
        <f t="shared" si="11"/>
        <v>4</v>
      </c>
      <c r="R69" s="242">
        <f t="shared" si="7"/>
        <v>193</v>
      </c>
    </row>
    <row r="70" spans="1:18" s="8" customFormat="1" ht="12.75" customHeight="1">
      <c r="A70" s="15"/>
      <c r="B70" s="55"/>
      <c r="C70" s="13"/>
      <c r="D70" s="14"/>
      <c r="E70" s="15"/>
      <c r="F70" s="13"/>
      <c r="G70" s="13"/>
      <c r="H70" s="32"/>
      <c r="I70" s="15"/>
      <c r="J70" s="13"/>
      <c r="K70" s="13"/>
      <c r="L70" s="14"/>
      <c r="M70" s="15"/>
      <c r="N70" s="13"/>
      <c r="O70" s="13"/>
      <c r="P70" s="14"/>
      <c r="Q70" s="15"/>
      <c r="R70" s="13"/>
    </row>
    <row r="71" spans="1:18" s="8" customFormat="1" ht="19.5" customHeight="1">
      <c r="A71" s="319" t="s">
        <v>10</v>
      </c>
      <c r="B71" s="320"/>
      <c r="C71" s="323">
        <f>F69</f>
        <v>129</v>
      </c>
      <c r="D71" s="324"/>
      <c r="E71" s="324"/>
      <c r="F71" s="325"/>
      <c r="G71" s="323">
        <f>J69</f>
        <v>98</v>
      </c>
      <c r="H71" s="324"/>
      <c r="I71" s="324"/>
      <c r="J71" s="325"/>
      <c r="K71" s="323">
        <f>N69</f>
        <v>186</v>
      </c>
      <c r="L71" s="324"/>
      <c r="M71" s="324"/>
      <c r="N71" s="325"/>
      <c r="O71" s="323">
        <f>R69</f>
        <v>193</v>
      </c>
      <c r="P71" s="324"/>
      <c r="Q71" s="324"/>
      <c r="R71" s="325"/>
    </row>
    <row r="72" spans="1:18" ht="19.5" customHeight="1">
      <c r="A72" s="321" t="s">
        <v>11</v>
      </c>
      <c r="B72" s="322"/>
      <c r="C72" s="326">
        <f>VLOOKUP(C71,place,2,TRUE)</f>
        <v>3</v>
      </c>
      <c r="D72" s="327"/>
      <c r="E72" s="327"/>
      <c r="F72" s="328"/>
      <c r="G72" s="326">
        <f>VLOOKUP(G71,place,2,TRUE)</f>
        <v>4</v>
      </c>
      <c r="H72" s="327"/>
      <c r="I72" s="327"/>
      <c r="J72" s="328"/>
      <c r="K72" s="326">
        <f>VLOOKUP(K71,place,2,TRUE)</f>
        <v>2</v>
      </c>
      <c r="L72" s="327"/>
      <c r="M72" s="327"/>
      <c r="N72" s="328"/>
      <c r="O72" s="326">
        <f>VLOOKUP(O71,place,2,TRUE)</f>
        <v>1</v>
      </c>
      <c r="P72" s="327"/>
      <c r="Q72" s="327"/>
      <c r="R72" s="328"/>
    </row>
    <row r="73" spans="3:18" ht="20.25" customHeight="1">
      <c r="C73" s="9">
        <f>300-C71</f>
        <v>171</v>
      </c>
      <c r="D73" s="9"/>
      <c r="E73" s="9"/>
      <c r="F73" s="71"/>
      <c r="G73" s="9">
        <f>300-G71</f>
        <v>202</v>
      </c>
      <c r="H73" s="9"/>
      <c r="I73" s="9"/>
      <c r="J73" s="71"/>
      <c r="K73" s="9">
        <f>300-K71</f>
        <v>114</v>
      </c>
      <c r="L73" s="9"/>
      <c r="M73" s="9"/>
      <c r="N73" s="71"/>
      <c r="O73" s="9">
        <f>300-O71</f>
        <v>107</v>
      </c>
      <c r="P73" s="9"/>
      <c r="Q73" s="9"/>
      <c r="R73" s="71"/>
    </row>
    <row r="77" spans="3:16" ht="12">
      <c r="C77" s="1" t="s">
        <v>86</v>
      </c>
      <c r="D77" s="3">
        <f>COUNTIF(C9:C69,1)</f>
        <v>13</v>
      </c>
      <c r="G77" s="1" t="s">
        <v>86</v>
      </c>
      <c r="H77" s="3">
        <f>COUNTIF(G9:G69,1)</f>
        <v>2</v>
      </c>
      <c r="K77" s="1" t="s">
        <v>86</v>
      </c>
      <c r="L77" s="3">
        <f>COUNTIF(K9:K69,1)</f>
        <v>15</v>
      </c>
      <c r="O77" s="1" t="s">
        <v>86</v>
      </c>
      <c r="P77" s="3">
        <f>COUNTIF(O9:O69,1)</f>
        <v>31</v>
      </c>
    </row>
    <row r="78" spans="3:16" ht="12">
      <c r="C78" s="1" t="s">
        <v>87</v>
      </c>
      <c r="D78" s="3">
        <f>COUNTIF(C9:C69,2)</f>
        <v>2</v>
      </c>
      <c r="G78" s="1" t="s">
        <v>87</v>
      </c>
      <c r="H78" s="3">
        <f>COUNTIF(G9:G69,2)</f>
        <v>7</v>
      </c>
      <c r="K78" s="1" t="s">
        <v>87</v>
      </c>
      <c r="L78" s="3">
        <f>COUNTIF(K9:K69,2)</f>
        <v>37</v>
      </c>
      <c r="O78" s="1" t="s">
        <v>87</v>
      </c>
      <c r="P78" s="3">
        <f>COUNTIF(O9:O69,2)</f>
        <v>15</v>
      </c>
    </row>
    <row r="79" spans="3:16" ht="12">
      <c r="C79" s="1" t="s">
        <v>88</v>
      </c>
      <c r="D79" s="3">
        <f>COUNTIF(C9:C69,3)</f>
        <v>26</v>
      </c>
      <c r="G79" s="1" t="s">
        <v>88</v>
      </c>
      <c r="H79" s="3">
        <f>COUNTIF(G9:G69,3)</f>
        <v>19</v>
      </c>
      <c r="K79" s="1" t="s">
        <v>88</v>
      </c>
      <c r="L79" s="3">
        <f>COUNTIF(K9:K69,3)</f>
        <v>6</v>
      </c>
      <c r="O79" s="1" t="s">
        <v>88</v>
      </c>
      <c r="P79" s="3">
        <f>COUNTIF(O9:O69,3)</f>
        <v>9</v>
      </c>
    </row>
    <row r="80" spans="3:16" ht="12">
      <c r="C80" s="1" t="s">
        <v>89</v>
      </c>
      <c r="D80" s="3">
        <f>COUNTIF(C9:C69,4)</f>
        <v>19</v>
      </c>
      <c r="G80" s="1" t="s">
        <v>89</v>
      </c>
      <c r="H80" s="3">
        <f>COUNTIF(G9:G69,4)</f>
        <v>31</v>
      </c>
      <c r="K80" s="1" t="s">
        <v>89</v>
      </c>
      <c r="L80" s="3">
        <f>COUNTIF(K9:K69,4)</f>
        <v>3</v>
      </c>
      <c r="O80" s="1" t="s">
        <v>89</v>
      </c>
      <c r="P80" s="3">
        <f>COUNTIF(O9:O69,4)</f>
        <v>6</v>
      </c>
    </row>
    <row r="81" spans="3:16" ht="12">
      <c r="C81" s="1" t="s">
        <v>14</v>
      </c>
      <c r="D81" s="2">
        <f>COUNTIF(C9:C69,"DSQ")</f>
        <v>1</v>
      </c>
      <c r="G81" s="1" t="s">
        <v>14</v>
      </c>
      <c r="H81" s="2">
        <f>COUNTIF(G9:G69,"DSQ")</f>
        <v>0</v>
      </c>
      <c r="K81" s="1" t="s">
        <v>14</v>
      </c>
      <c r="L81" s="2">
        <f>COUNTIF(K9:K69,"DSQ")</f>
        <v>0</v>
      </c>
      <c r="O81" s="1" t="s">
        <v>14</v>
      </c>
      <c r="P81" s="2">
        <f>COUNTIF(O9:O69,"DSQ")</f>
        <v>0</v>
      </c>
    </row>
    <row r="82" spans="3:16" ht="12">
      <c r="C82" s="1" t="s">
        <v>13</v>
      </c>
      <c r="D82" s="2">
        <f>COUNTIF(C9:C69,"T/O")</f>
        <v>0</v>
      </c>
      <c r="G82" s="1" t="s">
        <v>13</v>
      </c>
      <c r="H82" s="2">
        <f>COUNTIF(G9:G69,"T/O")</f>
        <v>0</v>
      </c>
      <c r="K82" s="1" t="s">
        <v>13</v>
      </c>
      <c r="L82" s="2">
        <f>COUNTIF(K9:K69,"T/O")</f>
        <v>0</v>
      </c>
      <c r="O82" s="1" t="s">
        <v>13</v>
      </c>
      <c r="P82" s="2">
        <f>COUNTIF(O9:O69,"T/O")</f>
        <v>0</v>
      </c>
    </row>
    <row r="83" spans="3:16" ht="12">
      <c r="C83" s="1" t="s">
        <v>183</v>
      </c>
      <c r="D83" s="2">
        <f>COUNTIF(C9:C69,"DNS")</f>
        <v>0</v>
      </c>
      <c r="G83" s="1" t="s">
        <v>183</v>
      </c>
      <c r="H83" s="2">
        <f>COUNTIF(G9:G69,"DNS")</f>
        <v>2</v>
      </c>
      <c r="K83" s="1" t="s">
        <v>183</v>
      </c>
      <c r="L83" s="2">
        <f>COUNTIF(K9:K69,"DNS")</f>
        <v>0</v>
      </c>
      <c r="O83" s="1" t="s">
        <v>183</v>
      </c>
      <c r="P83" s="2">
        <f>COUNTIF(O9:O69,"DNS")</f>
        <v>0</v>
      </c>
    </row>
    <row r="84" spans="3:16" ht="12">
      <c r="C84" s="1" t="s">
        <v>81</v>
      </c>
      <c r="D84" s="3">
        <f>SUM(D77:D83)</f>
        <v>61</v>
      </c>
      <c r="H84" s="3">
        <f>SUM(H77:H83)</f>
        <v>61</v>
      </c>
      <c r="L84" s="3">
        <f>SUM(L77:L83)</f>
        <v>61</v>
      </c>
      <c r="P84" s="3">
        <f>SUM(P77:P83)</f>
        <v>61</v>
      </c>
    </row>
    <row r="85" ht="12">
      <c r="T85" s="72" t="s">
        <v>181</v>
      </c>
    </row>
    <row r="86" spans="21:24" ht="12">
      <c r="U86" s="3" t="str">
        <f>C5</f>
        <v>Stokesley</v>
      </c>
      <c r="V86" s="1" t="str">
        <f>G5</f>
        <v>Eston</v>
      </c>
      <c r="W86" s="1" t="str">
        <f>K5</f>
        <v>Saltburn &amp; Marske</v>
      </c>
      <c r="X86" s="1" t="str">
        <f>O5</f>
        <v>Guisborough</v>
      </c>
    </row>
    <row r="87" spans="20:24" ht="12.75" thickBot="1">
      <c r="T87" s="1" t="s">
        <v>86</v>
      </c>
      <c r="U87" s="3">
        <f aca="true" t="shared" si="12" ref="U87:U92">D77</f>
        <v>13</v>
      </c>
      <c r="V87" s="1">
        <f aca="true" t="shared" si="13" ref="V87:V92">H77</f>
        <v>2</v>
      </c>
      <c r="W87" s="1">
        <f aca="true" t="shared" si="14" ref="W87:W92">L77</f>
        <v>15</v>
      </c>
      <c r="X87" s="1">
        <f aca="true" t="shared" si="15" ref="X87:X92">P77</f>
        <v>31</v>
      </c>
    </row>
    <row r="88" spans="4:24" ht="12">
      <c r="D88" s="130" t="s">
        <v>128</v>
      </c>
      <c r="E88" s="131"/>
      <c r="F88" s="132"/>
      <c r="T88" s="1" t="s">
        <v>87</v>
      </c>
      <c r="U88" s="3">
        <f t="shared" si="12"/>
        <v>2</v>
      </c>
      <c r="V88" s="1">
        <f t="shared" si="13"/>
        <v>7</v>
      </c>
      <c r="W88" s="1">
        <f t="shared" si="14"/>
        <v>37</v>
      </c>
      <c r="X88" s="1">
        <f t="shared" si="15"/>
        <v>15</v>
      </c>
    </row>
    <row r="89" spans="4:24" ht="12">
      <c r="D89" s="133">
        <f>LARGE(C71:R71,4)</f>
        <v>98</v>
      </c>
      <c r="E89" s="134">
        <v>4</v>
      </c>
      <c r="F89" s="135"/>
      <c r="T89" s="1" t="s">
        <v>88</v>
      </c>
      <c r="U89" s="3">
        <f t="shared" si="12"/>
        <v>26</v>
      </c>
      <c r="V89" s="1">
        <f t="shared" si="13"/>
        <v>19</v>
      </c>
      <c r="W89" s="1">
        <f t="shared" si="14"/>
        <v>6</v>
      </c>
      <c r="X89" s="1">
        <f t="shared" si="15"/>
        <v>9</v>
      </c>
    </row>
    <row r="90" spans="4:24" ht="12">
      <c r="D90" s="133">
        <f>LARGE(C71:R71,3)</f>
        <v>129</v>
      </c>
      <c r="E90" s="134">
        <v>3</v>
      </c>
      <c r="F90" s="135"/>
      <c r="T90" s="1" t="s">
        <v>89</v>
      </c>
      <c r="U90" s="3">
        <f t="shared" si="12"/>
        <v>19</v>
      </c>
      <c r="V90" s="1">
        <f t="shared" si="13"/>
        <v>31</v>
      </c>
      <c r="W90" s="1">
        <f t="shared" si="14"/>
        <v>3</v>
      </c>
      <c r="X90" s="1">
        <f t="shared" si="15"/>
        <v>6</v>
      </c>
    </row>
    <row r="91" spans="4:24" ht="12">
      <c r="D91" s="133">
        <f>LARGE(C71:R71,2)</f>
        <v>186</v>
      </c>
      <c r="E91" s="134">
        <v>2</v>
      </c>
      <c r="F91" s="135"/>
      <c r="T91" s="1" t="s">
        <v>14</v>
      </c>
      <c r="U91" s="3">
        <f t="shared" si="12"/>
        <v>1</v>
      </c>
      <c r="V91" s="1">
        <f t="shared" si="13"/>
        <v>0</v>
      </c>
      <c r="W91" s="1">
        <f t="shared" si="14"/>
        <v>0</v>
      </c>
      <c r="X91" s="1">
        <f t="shared" si="15"/>
        <v>0</v>
      </c>
    </row>
    <row r="92" spans="4:24" ht="12">
      <c r="D92" s="133">
        <f>LARGE(C71:R71,1)</f>
        <v>193</v>
      </c>
      <c r="E92" s="134">
        <v>1</v>
      </c>
      <c r="F92" s="135"/>
      <c r="T92" s="1" t="s">
        <v>13</v>
      </c>
      <c r="U92" s="3">
        <f t="shared" si="12"/>
        <v>0</v>
      </c>
      <c r="V92" s="1">
        <f t="shared" si="13"/>
        <v>0</v>
      </c>
      <c r="W92" s="1">
        <f t="shared" si="14"/>
        <v>0</v>
      </c>
      <c r="X92" s="1">
        <f t="shared" si="15"/>
        <v>0</v>
      </c>
    </row>
    <row r="93" spans="4:24" ht="12.75" thickBot="1">
      <c r="D93" s="136"/>
      <c r="E93" s="137"/>
      <c r="F93" s="138"/>
      <c r="T93" s="1" t="s">
        <v>183</v>
      </c>
      <c r="U93" s="3">
        <f>D83</f>
        <v>0</v>
      </c>
      <c r="V93" s="1">
        <f>H83</f>
        <v>2</v>
      </c>
      <c r="W93" s="1">
        <f>L83</f>
        <v>0</v>
      </c>
      <c r="X93" s="1">
        <f>P83</f>
        <v>0</v>
      </c>
    </row>
  </sheetData>
  <sheetProtection password="8D01" sheet="1"/>
  <mergeCells count="16">
    <mergeCell ref="A71:B71"/>
    <mergeCell ref="A72:B72"/>
    <mergeCell ref="K71:N71"/>
    <mergeCell ref="K72:N72"/>
    <mergeCell ref="O71:R71"/>
    <mergeCell ref="O72:R72"/>
    <mergeCell ref="C71:F71"/>
    <mergeCell ref="C72:F72"/>
    <mergeCell ref="G71:J71"/>
    <mergeCell ref="G72:J72"/>
    <mergeCell ref="J3:K3"/>
    <mergeCell ref="O5:R5"/>
    <mergeCell ref="A5:B5"/>
    <mergeCell ref="C5:F5"/>
    <mergeCell ref="G5:J5"/>
    <mergeCell ref="K5:N5"/>
  </mergeCells>
  <printOptions horizontalCentered="1" verticalCentered="1"/>
  <pageMargins left="0.11811023622047245" right="0.11811023622047245" top="0" bottom="0" header="0.5118110236220472" footer="0.5118110236220472"/>
  <pageSetup orientation="landscape" paperSize="9" scale="90" r:id="rId3"/>
  <rowBreaks count="3" manualBreakCount="3">
    <brk id="74" max="255" man="1"/>
    <brk id="104" max="65535" man="1"/>
    <brk id="7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zoomScalePageLayoutView="0" workbookViewId="0" topLeftCell="D15">
      <selection activeCell="O8" sqref="O8:R8"/>
    </sheetView>
  </sheetViews>
  <sheetFormatPr defaultColWidth="9.140625" defaultRowHeight="12.75"/>
  <sheetData>
    <row r="1" spans="1:18" s="1" customFormat="1" ht="28.5" customHeight="1">
      <c r="A1" s="10" t="s">
        <v>0</v>
      </c>
      <c r="B1" s="54"/>
      <c r="C1" s="16"/>
      <c r="D1" s="16"/>
      <c r="E1" s="16"/>
      <c r="F1" s="69"/>
      <c r="G1" s="16"/>
      <c r="H1" s="16"/>
      <c r="I1" s="16"/>
      <c r="J1" s="73"/>
      <c r="K1" s="17"/>
      <c r="L1" s="16"/>
      <c r="M1" s="18"/>
      <c r="N1" s="69"/>
      <c r="O1" s="16"/>
      <c r="P1" s="16"/>
      <c r="Q1" s="16"/>
      <c r="R1" s="69"/>
    </row>
    <row r="2" spans="1:18" s="1" customFormat="1" ht="28.5" customHeight="1">
      <c r="A2" s="10"/>
      <c r="B2" s="54"/>
      <c r="C2" s="16"/>
      <c r="D2" s="16"/>
      <c r="E2" s="16"/>
      <c r="F2" s="69"/>
      <c r="G2" s="16"/>
      <c r="H2" s="16"/>
      <c r="I2" s="16"/>
      <c r="J2" s="73"/>
      <c r="K2" s="16"/>
      <c r="L2" s="16"/>
      <c r="M2" s="16"/>
      <c r="N2" s="69"/>
      <c r="O2" s="16"/>
      <c r="P2" s="16"/>
      <c r="Q2" s="16"/>
      <c r="R2" s="69"/>
    </row>
    <row r="3" spans="2:18" s="1" customFormat="1" ht="16.5" customHeight="1">
      <c r="B3" s="105" t="s">
        <v>125</v>
      </c>
      <c r="C3" s="122" t="str">
        <f>'Moors League'!C3</f>
        <v>Eston (Host Club - Stokesley)</v>
      </c>
      <c r="D3" s="3"/>
      <c r="F3" s="72"/>
      <c r="H3" s="2"/>
      <c r="J3" s="310" t="s">
        <v>126</v>
      </c>
      <c r="K3" s="310"/>
      <c r="L3" s="123" t="str">
        <f>'Moors League'!L3</f>
        <v>18th May 2013</v>
      </c>
      <c r="N3" s="72"/>
      <c r="P3" s="3"/>
      <c r="R3" s="72"/>
    </row>
    <row r="4" spans="2:18" s="1" customFormat="1" ht="16.5" customHeight="1">
      <c r="B4" s="105"/>
      <c r="C4" s="106"/>
      <c r="D4" s="3"/>
      <c r="F4" s="72"/>
      <c r="H4" s="2"/>
      <c r="J4" s="72"/>
      <c r="L4" s="3"/>
      <c r="N4" s="72"/>
      <c r="P4" s="3"/>
      <c r="R4" s="72"/>
    </row>
    <row r="5" ht="13.5" thickBot="1"/>
    <row r="6" spans="1:18" s="4" customFormat="1" ht="14.25">
      <c r="A6" s="314" t="s">
        <v>1</v>
      </c>
      <c r="B6" s="329"/>
      <c r="C6" s="314" t="str">
        <f>'Moors League'!C5:F5</f>
        <v>Stokesley</v>
      </c>
      <c r="D6" s="315"/>
      <c r="E6" s="315"/>
      <c r="F6" s="329"/>
      <c r="G6" s="315" t="str">
        <f>'Moors League'!G5:J5</f>
        <v>Eston</v>
      </c>
      <c r="H6" s="315"/>
      <c r="I6" s="315"/>
      <c r="J6" s="329"/>
      <c r="K6" s="314" t="str">
        <f>'Moors League'!K5:N5</f>
        <v>Saltburn &amp; Marske</v>
      </c>
      <c r="L6" s="315"/>
      <c r="M6" s="315"/>
      <c r="N6" s="329"/>
      <c r="O6" s="314" t="str">
        <f>'Moors League'!O5:R5</f>
        <v>Guisborough</v>
      </c>
      <c r="P6" s="315"/>
      <c r="Q6" s="315"/>
      <c r="R6" s="329"/>
    </row>
    <row r="7" spans="1:18" s="5" customFormat="1" ht="12.75">
      <c r="A7" s="20"/>
      <c r="B7" s="21"/>
      <c r="C7" s="28" t="s">
        <v>2</v>
      </c>
      <c r="D7" s="11"/>
      <c r="E7" s="11"/>
      <c r="F7" s="29"/>
      <c r="G7" s="19" t="s">
        <v>3</v>
      </c>
      <c r="H7" s="11"/>
      <c r="I7" s="11"/>
      <c r="J7" s="29"/>
      <c r="K7" s="28" t="s">
        <v>4</v>
      </c>
      <c r="L7" s="11"/>
      <c r="M7" s="11"/>
      <c r="N7" s="29"/>
      <c r="O7" s="28" t="s">
        <v>5</v>
      </c>
      <c r="P7" s="11"/>
      <c r="Q7" s="11"/>
      <c r="R7" s="29"/>
    </row>
    <row r="8" spans="1:18" s="8" customFormat="1" ht="19.5" customHeight="1">
      <c r="A8" s="319" t="s">
        <v>15</v>
      </c>
      <c r="B8" s="320"/>
      <c r="C8" s="323">
        <f>SUM('Moors League'!C71:F71)</f>
        <v>129</v>
      </c>
      <c r="D8" s="324"/>
      <c r="E8" s="324"/>
      <c r="F8" s="325"/>
      <c r="G8" s="323">
        <f>SUM('Moors League'!G71:J71)</f>
        <v>98</v>
      </c>
      <c r="H8" s="324"/>
      <c r="I8" s="324"/>
      <c r="J8" s="325"/>
      <c r="K8" s="323">
        <f>SUM('Moors League'!K71:N71)</f>
        <v>186</v>
      </c>
      <c r="L8" s="324"/>
      <c r="M8" s="324"/>
      <c r="N8" s="325"/>
      <c r="O8" s="323">
        <f>SUM('Moors League'!O71:R71)</f>
        <v>193</v>
      </c>
      <c r="P8" s="324"/>
      <c r="Q8" s="324"/>
      <c r="R8" s="325"/>
    </row>
    <row r="9" spans="1:18" s="1" customFormat="1" ht="19.5" customHeight="1">
      <c r="A9" s="321" t="s">
        <v>11</v>
      </c>
      <c r="B9" s="322"/>
      <c r="C9" s="323">
        <f>SUM('Moors League'!C72:F72)</f>
        <v>3</v>
      </c>
      <c r="D9" s="324"/>
      <c r="E9" s="324"/>
      <c r="F9" s="325"/>
      <c r="G9" s="323">
        <f>SUM('Moors League'!G72:J72)</f>
        <v>4</v>
      </c>
      <c r="H9" s="324"/>
      <c r="I9" s="324"/>
      <c r="J9" s="325"/>
      <c r="K9" s="323">
        <f>SUM('Moors League'!K72:N72)</f>
        <v>2</v>
      </c>
      <c r="L9" s="324"/>
      <c r="M9" s="324"/>
      <c r="N9" s="325"/>
      <c r="O9" s="323">
        <f>SUM('Moors League'!O72:R72)</f>
        <v>1</v>
      </c>
      <c r="P9" s="324"/>
      <c r="Q9" s="324"/>
      <c r="R9" s="325"/>
    </row>
  </sheetData>
  <sheetProtection password="8D01" sheet="1"/>
  <mergeCells count="16">
    <mergeCell ref="O6:R6"/>
    <mergeCell ref="A8:B8"/>
    <mergeCell ref="C8:F8"/>
    <mergeCell ref="G8:J8"/>
    <mergeCell ref="K8:N8"/>
    <mergeCell ref="O8:R8"/>
    <mergeCell ref="A9:B9"/>
    <mergeCell ref="C9:F9"/>
    <mergeCell ref="G9:J9"/>
    <mergeCell ref="K9:N9"/>
    <mergeCell ref="O9:R9"/>
    <mergeCell ref="J3:K3"/>
    <mergeCell ref="A6:B6"/>
    <mergeCell ref="C6:F6"/>
    <mergeCell ref="G6:J6"/>
    <mergeCell ref="K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76">
      <selection activeCell="E71" sqref="E71"/>
    </sheetView>
  </sheetViews>
  <sheetFormatPr defaultColWidth="9.140625" defaultRowHeight="12.75"/>
  <cols>
    <col min="1" max="1" width="3.7109375" style="240" customWidth="1"/>
    <col min="2" max="2" width="14.140625" style="230" bestFit="1" customWidth="1"/>
    <col min="3" max="3" width="19.28125" style="230" bestFit="1" customWidth="1"/>
    <col min="4" max="4" width="20.28125" style="264" bestFit="1" customWidth="1"/>
    <col min="5" max="5" width="9.140625" style="47" customWidth="1"/>
    <col min="6" max="6" width="20.57421875" style="230" customWidth="1"/>
    <col min="7" max="7" width="10.140625" style="47" bestFit="1" customWidth="1"/>
    <col min="8" max="8" width="8.421875" style="228" bestFit="1" customWidth="1"/>
    <col min="9" max="9" width="9.140625" style="229" customWidth="1"/>
    <col min="10" max="16384" width="9.140625" style="230" customWidth="1"/>
  </cols>
  <sheetData>
    <row r="1" spans="1:8" ht="29.25" customHeight="1">
      <c r="A1" s="330" t="s">
        <v>17</v>
      </c>
      <c r="B1" s="331"/>
      <c r="C1" s="331"/>
      <c r="D1" s="331"/>
      <c r="F1" s="227" t="str">
        <f>'Moors League'!U86</f>
        <v>Stokesley</v>
      </c>
      <c r="G1" s="292" t="s">
        <v>323</v>
      </c>
      <c r="H1" s="293">
        <v>39.99</v>
      </c>
    </row>
    <row r="2" spans="1:9" s="232" customFormat="1" ht="18.75">
      <c r="A2" s="332" t="s">
        <v>125</v>
      </c>
      <c r="B2" s="332"/>
      <c r="C2" s="231" t="str">
        <f>'Moors League'!C3</f>
        <v>Eston (Host Club - Stokesley)</v>
      </c>
      <c r="D2" s="231"/>
      <c r="E2" s="232" t="s">
        <v>18</v>
      </c>
      <c r="F2" s="233" t="str">
        <f>'Moors League'!L3</f>
        <v>18th May 2013</v>
      </c>
      <c r="H2" s="234"/>
      <c r="I2" s="235"/>
    </row>
    <row r="3" spans="1:9" s="237" customFormat="1" ht="12.75">
      <c r="A3" s="236"/>
      <c r="E3" s="37"/>
      <c r="G3" s="37"/>
      <c r="H3" s="80"/>
      <c r="I3" s="84" t="s">
        <v>12</v>
      </c>
    </row>
    <row r="4" spans="1:9" s="237" customFormat="1" ht="21.75" customHeight="1">
      <c r="A4" s="238">
        <v>1</v>
      </c>
      <c r="B4" s="90" t="s">
        <v>90</v>
      </c>
      <c r="C4" s="90" t="s">
        <v>91</v>
      </c>
      <c r="D4" s="199" t="s">
        <v>278</v>
      </c>
      <c r="E4" s="94">
        <f>'Moors League'!D9</f>
        <v>36.86</v>
      </c>
      <c r="F4" s="39"/>
      <c r="G4" s="53"/>
      <c r="H4" s="80"/>
      <c r="I4" s="110">
        <f>'Moors League'!E9</f>
        <v>2</v>
      </c>
    </row>
    <row r="5" spans="1:9" s="237" customFormat="1" ht="21.75" customHeight="1">
      <c r="A5" s="238">
        <v>2</v>
      </c>
      <c r="B5" s="91" t="s">
        <v>92</v>
      </c>
      <c r="C5" s="91" t="s">
        <v>91</v>
      </c>
      <c r="D5" s="200" t="s">
        <v>279</v>
      </c>
      <c r="E5" s="94">
        <f>'Moors League'!D10</f>
        <v>34.46</v>
      </c>
      <c r="F5" s="41"/>
      <c r="G5" s="40"/>
      <c r="H5" s="80"/>
      <c r="I5" s="110">
        <f>'Moors League'!E10</f>
        <v>1</v>
      </c>
    </row>
    <row r="6" spans="1:9" s="237" customFormat="1" ht="21.75" customHeight="1">
      <c r="A6" s="238">
        <v>3</v>
      </c>
      <c r="B6" s="90" t="s">
        <v>93</v>
      </c>
      <c r="C6" s="90" t="s">
        <v>94</v>
      </c>
      <c r="D6" s="199" t="s">
        <v>227</v>
      </c>
      <c r="E6" s="94">
        <f>'Moors League'!D11</f>
        <v>37.89</v>
      </c>
      <c r="F6" s="255"/>
      <c r="G6" s="42"/>
      <c r="H6" s="80"/>
      <c r="I6" s="110">
        <f>'Moors League'!E11</f>
        <v>4</v>
      </c>
    </row>
    <row r="7" spans="1:9" s="237" customFormat="1" ht="21.75" customHeight="1">
      <c r="A7" s="238">
        <v>4</v>
      </c>
      <c r="B7" s="90" t="s">
        <v>95</v>
      </c>
      <c r="C7" s="90" t="s">
        <v>94</v>
      </c>
      <c r="D7" s="199" t="s">
        <v>228</v>
      </c>
      <c r="E7" s="94">
        <f>'Moors League'!D12</f>
        <v>46.65</v>
      </c>
      <c r="F7" s="93"/>
      <c r="G7" s="42"/>
      <c r="H7" s="80"/>
      <c r="I7" s="110">
        <f>'Moors League'!E12</f>
        <v>1</v>
      </c>
    </row>
    <row r="8" spans="1:9" s="237" customFormat="1" ht="21.75" customHeight="1">
      <c r="A8" s="238">
        <v>5</v>
      </c>
      <c r="B8" s="90" t="s">
        <v>96</v>
      </c>
      <c r="C8" s="90" t="s">
        <v>97</v>
      </c>
      <c r="D8" s="199" t="s">
        <v>229</v>
      </c>
      <c r="E8" s="94">
        <f>'Moors League'!D13</f>
        <v>44.42</v>
      </c>
      <c r="F8" s="43"/>
      <c r="G8" s="40"/>
      <c r="H8" s="80"/>
      <c r="I8" s="110">
        <f>'Moors League'!E13</f>
        <v>2</v>
      </c>
    </row>
    <row r="9" spans="1:9" s="237" customFormat="1" ht="21.75" customHeight="1">
      <c r="A9" s="238">
        <v>6</v>
      </c>
      <c r="B9" s="90" t="s">
        <v>98</v>
      </c>
      <c r="C9" s="90" t="s">
        <v>97</v>
      </c>
      <c r="D9" s="199" t="s">
        <v>230</v>
      </c>
      <c r="E9" s="94">
        <f>'Moors League'!D14</f>
        <v>38.21</v>
      </c>
      <c r="F9" s="43"/>
      <c r="G9" s="40"/>
      <c r="H9" s="80"/>
      <c r="I9" s="110">
        <f>'Moors League'!E14</f>
        <v>2</v>
      </c>
    </row>
    <row r="10" spans="1:9" s="237" customFormat="1" ht="21.75" customHeight="1">
      <c r="A10" s="238">
        <v>7</v>
      </c>
      <c r="B10" s="90" t="s">
        <v>99</v>
      </c>
      <c r="C10" s="90" t="s">
        <v>100</v>
      </c>
      <c r="D10" s="199" t="s">
        <v>231</v>
      </c>
      <c r="E10" s="94">
        <f>'Moors League'!D15</f>
        <v>16.75</v>
      </c>
      <c r="F10" s="52" t="s">
        <v>23</v>
      </c>
      <c r="G10" s="40"/>
      <c r="H10" s="80"/>
      <c r="I10" s="110">
        <f>'Moors League'!E15</f>
        <v>4</v>
      </c>
    </row>
    <row r="11" spans="1:9" s="237" customFormat="1" ht="21.75" customHeight="1">
      <c r="A11" s="238">
        <v>8</v>
      </c>
      <c r="B11" s="90" t="s">
        <v>101</v>
      </c>
      <c r="C11" s="90" t="s">
        <v>100</v>
      </c>
      <c r="D11" s="199" t="s">
        <v>232</v>
      </c>
      <c r="E11" s="94">
        <f>'Moors League'!D16</f>
        <v>17.72</v>
      </c>
      <c r="F11" s="43" t="s">
        <v>23</v>
      </c>
      <c r="G11" s="40"/>
      <c r="H11" s="80"/>
      <c r="I11" s="110">
        <f>'Moors League'!E16</f>
        <v>2</v>
      </c>
    </row>
    <row r="12" spans="1:9" s="237" customFormat="1" ht="21.75" customHeight="1">
      <c r="A12" s="238">
        <v>9</v>
      </c>
      <c r="B12" s="90" t="s">
        <v>102</v>
      </c>
      <c r="C12" s="90" t="s">
        <v>103</v>
      </c>
      <c r="D12" s="199" t="s">
        <v>233</v>
      </c>
      <c r="E12" s="94">
        <f>'Moors League'!D17</f>
        <v>38.18</v>
      </c>
      <c r="F12" s="44"/>
      <c r="G12" s="40"/>
      <c r="H12" s="80"/>
      <c r="I12" s="110">
        <f>'Moors League'!E17</f>
        <v>1</v>
      </c>
    </row>
    <row r="13" spans="1:9" s="237" customFormat="1" ht="21.75" customHeight="1">
      <c r="A13" s="238">
        <v>10</v>
      </c>
      <c r="B13" s="90" t="s">
        <v>104</v>
      </c>
      <c r="C13" s="90" t="s">
        <v>103</v>
      </c>
      <c r="D13" s="199" t="s">
        <v>234</v>
      </c>
      <c r="E13" s="94">
        <f>'Moors League'!D18</f>
        <v>38.89</v>
      </c>
      <c r="F13" s="43"/>
      <c r="G13" s="40"/>
      <c r="H13" s="80"/>
      <c r="I13" s="110">
        <f>'Moors League'!E18</f>
        <v>1</v>
      </c>
    </row>
    <row r="14" spans="1:9" s="237" customFormat="1" ht="21.75" customHeight="1">
      <c r="A14" s="238">
        <v>11</v>
      </c>
      <c r="B14" s="90" t="s">
        <v>90</v>
      </c>
      <c r="C14" s="90" t="s">
        <v>105</v>
      </c>
      <c r="D14" s="201" t="s">
        <v>278</v>
      </c>
      <c r="E14" s="95" t="s">
        <v>19</v>
      </c>
      <c r="F14" s="260" t="s">
        <v>229</v>
      </c>
      <c r="G14" s="95" t="s">
        <v>20</v>
      </c>
      <c r="H14" s="99"/>
      <c r="I14" s="89"/>
    </row>
    <row r="15" spans="1:9" s="237" customFormat="1" ht="21.75" customHeight="1">
      <c r="A15" s="238"/>
      <c r="B15" s="90"/>
      <c r="C15" s="90"/>
      <c r="D15" s="201" t="s">
        <v>235</v>
      </c>
      <c r="E15" s="95" t="s">
        <v>21</v>
      </c>
      <c r="F15" s="260" t="s">
        <v>281</v>
      </c>
      <c r="G15" s="95" t="s">
        <v>22</v>
      </c>
      <c r="H15" s="94" t="str">
        <f>'Moors League'!D19</f>
        <v>1.09.19</v>
      </c>
      <c r="I15" s="110">
        <f>'Moors League'!E19</f>
        <v>2</v>
      </c>
    </row>
    <row r="16" spans="1:9" s="237" customFormat="1" ht="21.75" customHeight="1">
      <c r="A16" s="238">
        <v>12</v>
      </c>
      <c r="B16" s="90" t="s">
        <v>92</v>
      </c>
      <c r="C16" s="90" t="s">
        <v>105</v>
      </c>
      <c r="D16" s="201" t="s">
        <v>279</v>
      </c>
      <c r="E16" s="95" t="s">
        <v>19</v>
      </c>
      <c r="F16" s="260" t="s">
        <v>282</v>
      </c>
      <c r="G16" s="95" t="s">
        <v>20</v>
      </c>
      <c r="H16" s="253"/>
      <c r="I16" s="89"/>
    </row>
    <row r="17" spans="1:9" s="237" customFormat="1" ht="21.75" customHeight="1">
      <c r="A17" s="238"/>
      <c r="B17" s="90"/>
      <c r="C17" s="90"/>
      <c r="D17" s="201" t="s">
        <v>246</v>
      </c>
      <c r="E17" s="95" t="s">
        <v>21</v>
      </c>
      <c r="F17" s="260" t="s">
        <v>230</v>
      </c>
      <c r="G17" s="95" t="s">
        <v>22</v>
      </c>
      <c r="H17" s="94">
        <f>'Moors League'!D20</f>
        <v>57.97</v>
      </c>
      <c r="I17" s="110">
        <f>'Moors League'!E20</f>
        <v>2</v>
      </c>
    </row>
    <row r="18" spans="1:9" s="237" customFormat="1" ht="21.75" customHeight="1">
      <c r="A18" s="238">
        <v>13</v>
      </c>
      <c r="B18" s="90" t="s">
        <v>93</v>
      </c>
      <c r="C18" s="90" t="s">
        <v>106</v>
      </c>
      <c r="D18" s="202" t="s">
        <v>236</v>
      </c>
      <c r="E18" s="95"/>
      <c r="F18" s="260" t="s">
        <v>252</v>
      </c>
      <c r="G18" s="100"/>
      <c r="H18" s="79"/>
      <c r="I18" s="89"/>
    </row>
    <row r="19" spans="1:9" s="237" customFormat="1" ht="21.75" customHeight="1">
      <c r="A19" s="238"/>
      <c r="B19" s="90"/>
      <c r="C19" s="90"/>
      <c r="D19" s="202" t="s">
        <v>227</v>
      </c>
      <c r="E19" s="96"/>
      <c r="F19" s="260" t="s">
        <v>240</v>
      </c>
      <c r="G19" s="100"/>
      <c r="H19" s="94" t="str">
        <f>'Moors League'!D21</f>
        <v>1.03.23</v>
      </c>
      <c r="I19" s="110">
        <f>'Moors League'!E21</f>
        <v>4</v>
      </c>
    </row>
    <row r="20" spans="1:9" s="237" customFormat="1" ht="21.75" customHeight="1">
      <c r="A20" s="238">
        <v>14</v>
      </c>
      <c r="B20" s="90" t="s">
        <v>95</v>
      </c>
      <c r="C20" s="90" t="s">
        <v>106</v>
      </c>
      <c r="D20" s="202" t="s">
        <v>228</v>
      </c>
      <c r="E20" s="95"/>
      <c r="F20" s="260" t="s">
        <v>283</v>
      </c>
      <c r="G20" s="100"/>
      <c r="H20" s="79"/>
      <c r="I20" s="89"/>
    </row>
    <row r="21" spans="1:9" s="237" customFormat="1" ht="21.75" customHeight="1">
      <c r="A21" s="238"/>
      <c r="B21" s="90"/>
      <c r="C21" s="90"/>
      <c r="D21" s="202" t="s">
        <v>280</v>
      </c>
      <c r="E21" s="95"/>
      <c r="F21" s="260" t="s">
        <v>241</v>
      </c>
      <c r="G21" s="100"/>
      <c r="H21" s="94" t="str">
        <f>'Moors League'!D22</f>
        <v>1.09.67</v>
      </c>
      <c r="I21" s="110">
        <f>'Moors League'!E22</f>
        <v>1</v>
      </c>
    </row>
    <row r="22" spans="1:9" s="237" customFormat="1" ht="21.75" customHeight="1">
      <c r="A22" s="238">
        <v>15</v>
      </c>
      <c r="B22" s="90" t="s">
        <v>102</v>
      </c>
      <c r="C22" s="90" t="s">
        <v>107</v>
      </c>
      <c r="D22" s="202" t="s">
        <v>242</v>
      </c>
      <c r="E22" s="94">
        <f>'Moors League'!D23</f>
        <v>45.67</v>
      </c>
      <c r="F22" s="256"/>
      <c r="G22" s="40"/>
      <c r="H22" s="80"/>
      <c r="I22" s="110">
        <f>'Moors League'!E23</f>
        <v>1</v>
      </c>
    </row>
    <row r="23" spans="1:9" s="237" customFormat="1" ht="21.75" customHeight="1">
      <c r="A23" s="238">
        <v>16</v>
      </c>
      <c r="B23" s="90" t="s">
        <v>104</v>
      </c>
      <c r="C23" s="90" t="s">
        <v>107</v>
      </c>
      <c r="D23" s="202" t="s">
        <v>237</v>
      </c>
      <c r="E23" s="94">
        <f>'Moors League'!D24</f>
        <v>40.29</v>
      </c>
      <c r="F23" s="256"/>
      <c r="G23" s="40"/>
      <c r="H23" s="80"/>
      <c r="I23" s="110">
        <f>'Moors League'!E24</f>
        <v>1</v>
      </c>
    </row>
    <row r="24" spans="1:9" s="237" customFormat="1" ht="21.75" customHeight="1">
      <c r="A24" s="238">
        <v>17</v>
      </c>
      <c r="B24" s="90" t="s">
        <v>99</v>
      </c>
      <c r="C24" s="90" t="s">
        <v>108</v>
      </c>
      <c r="D24" s="202" t="s">
        <v>238</v>
      </c>
      <c r="E24" s="94">
        <f>'Moors League'!D25</f>
        <v>20.09</v>
      </c>
      <c r="F24" s="256"/>
      <c r="G24" s="40"/>
      <c r="H24" s="80"/>
      <c r="I24" s="110">
        <f>'Moors League'!E25</f>
        <v>4</v>
      </c>
    </row>
    <row r="25" spans="1:9" s="237" customFormat="1" ht="21.75" customHeight="1">
      <c r="A25" s="238">
        <v>18</v>
      </c>
      <c r="B25" s="90" t="s">
        <v>101</v>
      </c>
      <c r="C25" s="90" t="s">
        <v>108</v>
      </c>
      <c r="D25" s="202" t="s">
        <v>239</v>
      </c>
      <c r="E25" s="94">
        <f>'Moors League'!D26</f>
        <v>24.63</v>
      </c>
      <c r="F25" s="256"/>
      <c r="G25" s="40"/>
      <c r="H25" s="80"/>
      <c r="I25" s="110">
        <f>'Moors League'!E26</f>
        <v>2</v>
      </c>
    </row>
    <row r="26" spans="1:9" s="237" customFormat="1" ht="21.75" customHeight="1">
      <c r="A26" s="238">
        <v>19</v>
      </c>
      <c r="B26" s="90" t="s">
        <v>96</v>
      </c>
      <c r="C26" s="90" t="s">
        <v>109</v>
      </c>
      <c r="D26" s="202" t="s">
        <v>229</v>
      </c>
      <c r="E26" s="94">
        <f>'Moors League'!D27</f>
        <v>40.69</v>
      </c>
      <c r="F26" s="256"/>
      <c r="G26" s="40"/>
      <c r="H26" s="80"/>
      <c r="I26" s="110">
        <f>'Moors League'!E27</f>
        <v>1</v>
      </c>
    </row>
    <row r="27" spans="1:9" s="237" customFormat="1" ht="21.75" customHeight="1">
      <c r="A27" s="238">
        <v>20</v>
      </c>
      <c r="B27" s="90" t="s">
        <v>98</v>
      </c>
      <c r="C27" s="90" t="s">
        <v>109</v>
      </c>
      <c r="D27" s="202" t="s">
        <v>230</v>
      </c>
      <c r="E27" s="94">
        <f>'Moors League'!D28</f>
        <v>31.8</v>
      </c>
      <c r="F27" s="256"/>
      <c r="G27" s="40"/>
      <c r="H27" s="80"/>
      <c r="I27" s="110">
        <f>'Moors League'!E28</f>
        <v>2</v>
      </c>
    </row>
    <row r="28" spans="1:9" s="237" customFormat="1" ht="21.75" customHeight="1">
      <c r="A28" s="238">
        <v>21</v>
      </c>
      <c r="B28" s="90" t="s">
        <v>93</v>
      </c>
      <c r="C28" s="90" t="s">
        <v>110</v>
      </c>
      <c r="D28" s="202" t="s">
        <v>240</v>
      </c>
      <c r="E28" s="94">
        <f>'Moors League'!D29</f>
        <v>33.31</v>
      </c>
      <c r="F28" s="256"/>
      <c r="G28" s="40"/>
      <c r="H28" s="80"/>
      <c r="I28" s="110">
        <f>'Moors League'!E29</f>
        <v>4</v>
      </c>
    </row>
    <row r="29" spans="1:9" s="237" customFormat="1" ht="21.75" customHeight="1">
      <c r="A29" s="238">
        <v>22</v>
      </c>
      <c r="B29" s="90" t="s">
        <v>95</v>
      </c>
      <c r="C29" s="90" t="s">
        <v>110</v>
      </c>
      <c r="D29" s="202" t="s">
        <v>241</v>
      </c>
      <c r="E29" s="94">
        <f>'Moors League'!D30</f>
        <v>35.76</v>
      </c>
      <c r="F29" s="256"/>
      <c r="G29" s="40"/>
      <c r="H29" s="80"/>
      <c r="I29" s="110">
        <f>'Moors League'!E30</f>
        <v>2</v>
      </c>
    </row>
    <row r="30" spans="1:9" s="237" customFormat="1" ht="21.75" customHeight="1">
      <c r="A30" s="238">
        <v>23</v>
      </c>
      <c r="B30" s="90" t="s">
        <v>90</v>
      </c>
      <c r="C30" s="90" t="s">
        <v>107</v>
      </c>
      <c r="D30" s="202" t="s">
        <v>281</v>
      </c>
      <c r="E30" s="94">
        <f>'Moors League'!D31</f>
        <v>44.7</v>
      </c>
      <c r="F30" s="256"/>
      <c r="G30" s="40"/>
      <c r="H30" s="80"/>
      <c r="I30" s="110">
        <f>'Moors League'!E31</f>
        <v>2</v>
      </c>
    </row>
    <row r="31" spans="1:9" s="237" customFormat="1" ht="21.75" customHeight="1">
      <c r="A31" s="238">
        <v>24</v>
      </c>
      <c r="B31" s="90" t="s">
        <v>92</v>
      </c>
      <c r="C31" s="90" t="s">
        <v>107</v>
      </c>
      <c r="D31" s="202" t="s">
        <v>282</v>
      </c>
      <c r="E31" s="94">
        <f>'Moors League'!D32</f>
        <v>34.74</v>
      </c>
      <c r="F31" s="256"/>
      <c r="G31" s="40"/>
      <c r="H31" s="80"/>
      <c r="I31" s="110">
        <f>'Moors League'!E32</f>
        <v>4</v>
      </c>
    </row>
    <row r="32" spans="1:9" s="237" customFormat="1" ht="21.75" customHeight="1">
      <c r="A32" s="238">
        <v>25</v>
      </c>
      <c r="B32" s="90" t="s">
        <v>102</v>
      </c>
      <c r="C32" s="90" t="s">
        <v>105</v>
      </c>
      <c r="D32" s="201" t="s">
        <v>233</v>
      </c>
      <c r="E32" s="95" t="s">
        <v>19</v>
      </c>
      <c r="F32" s="201" t="s">
        <v>253</v>
      </c>
      <c r="G32" s="95" t="s">
        <v>20</v>
      </c>
      <c r="H32" s="80"/>
      <c r="I32" s="89"/>
    </row>
    <row r="33" spans="1:9" s="237" customFormat="1" ht="21.75" customHeight="1">
      <c r="A33" s="238"/>
      <c r="B33" s="90"/>
      <c r="C33" s="90"/>
      <c r="D33" s="201" t="s">
        <v>235</v>
      </c>
      <c r="E33" s="95" t="s">
        <v>21</v>
      </c>
      <c r="F33" s="201" t="s">
        <v>242</v>
      </c>
      <c r="G33" s="95" t="s">
        <v>22</v>
      </c>
      <c r="H33" s="112" t="str">
        <f>'Moors League'!D33</f>
        <v>1.11.97</v>
      </c>
      <c r="I33" s="110">
        <f>'Moors League'!E33</f>
        <v>2</v>
      </c>
    </row>
    <row r="34" spans="1:9" s="237" customFormat="1" ht="21.75" customHeight="1">
      <c r="A34" s="238">
        <v>26</v>
      </c>
      <c r="B34" s="90" t="s">
        <v>104</v>
      </c>
      <c r="C34" s="90" t="s">
        <v>105</v>
      </c>
      <c r="D34" s="201" t="s">
        <v>234</v>
      </c>
      <c r="E34" s="95" t="s">
        <v>19</v>
      </c>
      <c r="F34" s="201" t="s">
        <v>237</v>
      </c>
      <c r="G34" s="95" t="s">
        <v>20</v>
      </c>
      <c r="H34" s="79"/>
      <c r="I34" s="89"/>
    </row>
    <row r="35" spans="1:9" s="237" customFormat="1" ht="21.75" customHeight="1">
      <c r="A35" s="238"/>
      <c r="B35" s="90"/>
      <c r="C35" s="90"/>
      <c r="D35" s="201" t="s">
        <v>243</v>
      </c>
      <c r="E35" s="95" t="s">
        <v>21</v>
      </c>
      <c r="F35" s="201" t="s">
        <v>250</v>
      </c>
      <c r="G35" s="95" t="s">
        <v>22</v>
      </c>
      <c r="H35" s="112" t="str">
        <f>'Moors League'!D34</f>
        <v>1.10.58</v>
      </c>
      <c r="I35" s="110">
        <f>'Moors League'!E34</f>
        <v>2</v>
      </c>
    </row>
    <row r="36" spans="1:9" s="237" customFormat="1" ht="21.75" customHeight="1">
      <c r="A36" s="238">
        <v>27</v>
      </c>
      <c r="B36" s="90" t="s">
        <v>111</v>
      </c>
      <c r="C36" s="90" t="s">
        <v>106</v>
      </c>
      <c r="D36" s="202" t="s">
        <v>238</v>
      </c>
      <c r="E36" s="95"/>
      <c r="F36" s="199" t="s">
        <v>251</v>
      </c>
      <c r="G36" s="95"/>
      <c r="H36" s="81"/>
      <c r="I36" s="89"/>
    </row>
    <row r="37" spans="1:9" s="237" customFormat="1" ht="21.75" customHeight="1">
      <c r="A37" s="238"/>
      <c r="B37" s="90"/>
      <c r="C37" s="90"/>
      <c r="D37" s="202" t="s">
        <v>244</v>
      </c>
      <c r="E37" s="95"/>
      <c r="F37" s="199" t="s">
        <v>231</v>
      </c>
      <c r="G37" s="95"/>
      <c r="H37" s="112" t="str">
        <f>'Moors League'!D35</f>
        <v>1.09.81</v>
      </c>
      <c r="I37" s="110">
        <f>'Moors League'!E35</f>
        <v>4</v>
      </c>
    </row>
    <row r="38" spans="1:9" s="237" customFormat="1" ht="21.75" customHeight="1">
      <c r="A38" s="238">
        <v>28</v>
      </c>
      <c r="B38" s="90" t="s">
        <v>112</v>
      </c>
      <c r="C38" s="90" t="s">
        <v>106</v>
      </c>
      <c r="D38" s="202" t="s">
        <v>239</v>
      </c>
      <c r="E38" s="95"/>
      <c r="F38" s="199" t="s">
        <v>249</v>
      </c>
      <c r="G38" s="100"/>
      <c r="H38" s="81"/>
      <c r="I38" s="89"/>
    </row>
    <row r="39" spans="1:9" s="237" customFormat="1" ht="21.75" customHeight="1">
      <c r="A39" s="238"/>
      <c r="B39" s="90"/>
      <c r="C39" s="90"/>
      <c r="D39" s="202" t="s">
        <v>245</v>
      </c>
      <c r="E39" s="95"/>
      <c r="F39" s="199" t="s">
        <v>232</v>
      </c>
      <c r="G39" s="95"/>
      <c r="H39" s="112" t="str">
        <f>'Moors League'!D36</f>
        <v>1.20.58</v>
      </c>
      <c r="I39" s="110">
        <f>'Moors League'!E36</f>
        <v>2</v>
      </c>
    </row>
    <row r="40" spans="1:9" s="237" customFormat="1" ht="21.75" customHeight="1">
      <c r="A40" s="238">
        <v>29</v>
      </c>
      <c r="B40" s="90" t="s">
        <v>96</v>
      </c>
      <c r="C40" s="90" t="s">
        <v>113</v>
      </c>
      <c r="D40" s="201" t="s">
        <v>281</v>
      </c>
      <c r="E40" s="95" t="s">
        <v>19</v>
      </c>
      <c r="F40" s="201" t="s">
        <v>229</v>
      </c>
      <c r="G40" s="95" t="s">
        <v>20</v>
      </c>
      <c r="H40" s="79"/>
      <c r="I40" s="89"/>
    </row>
    <row r="41" spans="1:9" s="237" customFormat="1" ht="21.75" customHeight="1">
      <c r="A41" s="238"/>
      <c r="B41" s="90"/>
      <c r="C41" s="90"/>
      <c r="D41" s="201" t="s">
        <v>235</v>
      </c>
      <c r="E41" s="95" t="s">
        <v>21</v>
      </c>
      <c r="F41" s="201" t="s">
        <v>242</v>
      </c>
      <c r="G41" s="95" t="s">
        <v>22</v>
      </c>
      <c r="H41" s="112" t="str">
        <f>'Moors League'!D37</f>
        <v>1.10.19</v>
      </c>
      <c r="I41" s="110">
        <f>'Moors League'!E37</f>
        <v>2</v>
      </c>
    </row>
    <row r="42" spans="1:9" s="237" customFormat="1" ht="21.75" customHeight="1">
      <c r="A42" s="238">
        <v>30</v>
      </c>
      <c r="B42" s="90" t="s">
        <v>114</v>
      </c>
      <c r="C42" s="90" t="s">
        <v>113</v>
      </c>
      <c r="D42" s="201" t="s">
        <v>234</v>
      </c>
      <c r="E42" s="95" t="s">
        <v>19</v>
      </c>
      <c r="F42" s="201" t="s">
        <v>237</v>
      </c>
      <c r="G42" s="95" t="s">
        <v>20</v>
      </c>
      <c r="H42" s="79"/>
      <c r="I42" s="89"/>
    </row>
    <row r="43" spans="1:9" s="237" customFormat="1" ht="21.75" customHeight="1">
      <c r="A43" s="238"/>
      <c r="B43" s="90"/>
      <c r="C43" s="90"/>
      <c r="D43" s="201" t="s">
        <v>230</v>
      </c>
      <c r="E43" s="95" t="s">
        <v>21</v>
      </c>
      <c r="F43" s="201" t="s">
        <v>248</v>
      </c>
      <c r="G43" s="95" t="s">
        <v>22</v>
      </c>
      <c r="H43" s="112" t="str">
        <f>'Moors League'!D38</f>
        <v>1.03.30</v>
      </c>
      <c r="I43" s="110">
        <f>'Moors League'!E38</f>
        <v>2</v>
      </c>
    </row>
    <row r="44" spans="1:9" s="43" customFormat="1" ht="21.75" customHeight="1">
      <c r="A44" s="238">
        <v>31</v>
      </c>
      <c r="B44" s="90" t="s">
        <v>90</v>
      </c>
      <c r="C44" s="90" t="s">
        <v>94</v>
      </c>
      <c r="D44" s="202" t="s">
        <v>278</v>
      </c>
      <c r="E44" s="94">
        <f>'Moors League'!D39</f>
        <v>39.44</v>
      </c>
      <c r="F44" s="256"/>
      <c r="G44" s="49"/>
      <c r="H44" s="75"/>
      <c r="I44" s="110">
        <f>'Moors League'!E39</f>
        <v>1</v>
      </c>
    </row>
    <row r="45" spans="1:9" s="43" customFormat="1" ht="21.75" customHeight="1">
      <c r="A45" s="238">
        <v>32</v>
      </c>
      <c r="B45" s="90" t="s">
        <v>92</v>
      </c>
      <c r="C45" s="90" t="s">
        <v>94</v>
      </c>
      <c r="D45" s="202" t="s">
        <v>246</v>
      </c>
      <c r="E45" s="94">
        <f>'Moors League'!D40</f>
        <v>30.22</v>
      </c>
      <c r="F45" s="256"/>
      <c r="G45" s="49"/>
      <c r="H45" s="75"/>
      <c r="I45" s="110">
        <f>'Moors League'!E40</f>
        <v>3</v>
      </c>
    </row>
    <row r="46" spans="1:9" s="43" customFormat="1" ht="21.75" customHeight="1">
      <c r="A46" s="238">
        <v>33</v>
      </c>
      <c r="B46" s="90" t="s">
        <v>93</v>
      </c>
      <c r="C46" s="90" t="s">
        <v>115</v>
      </c>
      <c r="D46" s="202" t="s">
        <v>247</v>
      </c>
      <c r="E46" s="94">
        <f>'Moors League'!D41</f>
        <v>42.09</v>
      </c>
      <c r="F46" s="256"/>
      <c r="G46" s="49"/>
      <c r="H46" s="75"/>
      <c r="I46" s="110">
        <f>'Moors League'!E41</f>
        <v>2</v>
      </c>
    </row>
    <row r="47" spans="1:9" s="43" customFormat="1" ht="21.75" customHeight="1">
      <c r="A47" s="238">
        <v>34</v>
      </c>
      <c r="B47" s="90" t="s">
        <v>95</v>
      </c>
      <c r="C47" s="90" t="s">
        <v>115</v>
      </c>
      <c r="D47" s="202" t="s">
        <v>228</v>
      </c>
      <c r="E47" s="94">
        <f>'Moors League'!D42</f>
        <v>45.96</v>
      </c>
      <c r="F47" s="256"/>
      <c r="G47" s="49"/>
      <c r="H47" s="75"/>
      <c r="I47" s="110">
        <f>'Moors League'!E42</f>
        <v>2</v>
      </c>
    </row>
    <row r="48" spans="1:9" s="43" customFormat="1" ht="21.75" customHeight="1">
      <c r="A48" s="238">
        <v>35</v>
      </c>
      <c r="B48" s="90" t="s">
        <v>96</v>
      </c>
      <c r="C48" s="90" t="s">
        <v>116</v>
      </c>
      <c r="D48" s="202" t="s">
        <v>229</v>
      </c>
      <c r="E48" s="94">
        <f>'Moors League'!D43</f>
        <v>34.57</v>
      </c>
      <c r="F48" s="256"/>
      <c r="G48" s="49"/>
      <c r="H48" s="75"/>
      <c r="I48" s="110">
        <f>'Moors League'!E43</f>
        <v>2</v>
      </c>
    </row>
    <row r="49" spans="1:9" s="43" customFormat="1" ht="21.75" customHeight="1">
      <c r="A49" s="238">
        <v>36</v>
      </c>
      <c r="B49" s="90" t="s">
        <v>98</v>
      </c>
      <c r="C49" s="90" t="s">
        <v>116</v>
      </c>
      <c r="D49" s="202" t="s">
        <v>248</v>
      </c>
      <c r="E49" s="94">
        <f>'Moors League'!D44</f>
        <v>29.2</v>
      </c>
      <c r="F49" s="256"/>
      <c r="G49" s="49"/>
      <c r="H49" s="75"/>
      <c r="I49" s="110">
        <f>'Moors League'!E44</f>
        <v>2</v>
      </c>
    </row>
    <row r="50" spans="1:9" s="43" customFormat="1" ht="21.75" customHeight="1">
      <c r="A50" s="238">
        <v>37</v>
      </c>
      <c r="B50" s="90" t="s">
        <v>99</v>
      </c>
      <c r="C50" s="90" t="s">
        <v>117</v>
      </c>
      <c r="D50" s="202" t="s">
        <v>244</v>
      </c>
      <c r="E50" s="94">
        <f>'Moors League'!D45</f>
        <v>22.7</v>
      </c>
      <c r="F50" s="256"/>
      <c r="G50" s="49"/>
      <c r="H50" s="75"/>
      <c r="I50" s="110">
        <f>'Moors League'!E45</f>
        <v>4</v>
      </c>
    </row>
    <row r="51" spans="1:9" s="43" customFormat="1" ht="21.75" customHeight="1">
      <c r="A51" s="238">
        <v>38</v>
      </c>
      <c r="B51" s="90" t="s">
        <v>101</v>
      </c>
      <c r="C51" s="90" t="s">
        <v>117</v>
      </c>
      <c r="D51" s="202" t="s">
        <v>245</v>
      </c>
      <c r="E51" s="94">
        <f>'Moors League'!D46</f>
        <v>27.89</v>
      </c>
      <c r="F51" s="256"/>
      <c r="G51" s="49"/>
      <c r="H51" s="75"/>
      <c r="I51" s="110">
        <f>'Moors League'!E46</f>
        <v>2</v>
      </c>
    </row>
    <row r="52" spans="1:9" s="43" customFormat="1" ht="21.75" customHeight="1">
      <c r="A52" s="238">
        <v>39</v>
      </c>
      <c r="B52" s="90" t="s">
        <v>102</v>
      </c>
      <c r="C52" s="90" t="s">
        <v>94</v>
      </c>
      <c r="D52" s="202" t="s">
        <v>235</v>
      </c>
      <c r="E52" s="94">
        <f>'Moors League'!D47</f>
        <v>36.33</v>
      </c>
      <c r="F52" s="256"/>
      <c r="G52" s="49"/>
      <c r="H52" s="75"/>
      <c r="I52" s="110">
        <f>'Moors League'!E47</f>
        <v>4</v>
      </c>
    </row>
    <row r="53" spans="1:9" s="43" customFormat="1" ht="21.75" customHeight="1">
      <c r="A53" s="238">
        <v>40</v>
      </c>
      <c r="B53" s="90" t="s">
        <v>104</v>
      </c>
      <c r="C53" s="90" t="s">
        <v>94</v>
      </c>
      <c r="D53" s="202" t="s">
        <v>237</v>
      </c>
      <c r="E53" s="94">
        <f>'Moors League'!D48</f>
        <v>36.81</v>
      </c>
      <c r="F53" s="256"/>
      <c r="G53" s="49"/>
      <c r="H53" s="75"/>
      <c r="I53" s="110">
        <f>'Moors League'!E48</f>
        <v>1</v>
      </c>
    </row>
    <row r="54" spans="1:9" s="43" customFormat="1" ht="21.75" customHeight="1">
      <c r="A54" s="238">
        <v>41</v>
      </c>
      <c r="B54" s="90" t="s">
        <v>90</v>
      </c>
      <c r="C54" s="90" t="s">
        <v>106</v>
      </c>
      <c r="D54" s="202" t="s">
        <v>278</v>
      </c>
      <c r="E54" s="97"/>
      <c r="F54" s="199" t="s">
        <v>233</v>
      </c>
      <c r="G54" s="101"/>
      <c r="H54" s="76"/>
      <c r="I54" s="89"/>
    </row>
    <row r="55" spans="1:9" s="43" customFormat="1" ht="21.75" customHeight="1">
      <c r="A55" s="238"/>
      <c r="B55" s="92"/>
      <c r="C55" s="92"/>
      <c r="D55" s="202" t="s">
        <v>281</v>
      </c>
      <c r="E55" s="97"/>
      <c r="F55" s="199" t="s">
        <v>229</v>
      </c>
      <c r="G55" s="101"/>
      <c r="H55" s="103" t="str">
        <f>'Moors League'!D49</f>
        <v>1.02.77</v>
      </c>
      <c r="I55" s="110">
        <f>'Moors League'!E49</f>
        <v>1</v>
      </c>
    </row>
    <row r="56" spans="1:9" s="43" customFormat="1" ht="21.75" customHeight="1">
      <c r="A56" s="238">
        <v>42</v>
      </c>
      <c r="B56" s="90" t="s">
        <v>92</v>
      </c>
      <c r="C56" s="90" t="s">
        <v>106</v>
      </c>
      <c r="D56" s="202" t="s">
        <v>246</v>
      </c>
      <c r="E56" s="97"/>
      <c r="F56" s="199" t="s">
        <v>279</v>
      </c>
      <c r="G56" s="101"/>
      <c r="H56" s="254"/>
      <c r="I56" s="89"/>
    </row>
    <row r="57" spans="1:9" s="43" customFormat="1" ht="21.75" customHeight="1">
      <c r="A57" s="238"/>
      <c r="B57" s="92"/>
      <c r="C57" s="92"/>
      <c r="D57" s="202" t="s">
        <v>248</v>
      </c>
      <c r="E57" s="97"/>
      <c r="F57" s="199" t="s">
        <v>282</v>
      </c>
      <c r="G57" s="101"/>
      <c r="H57" s="94">
        <f>'Moors League'!D50</f>
        <v>50.84</v>
      </c>
      <c r="I57" s="110">
        <f>'Moors League'!E50</f>
        <v>2</v>
      </c>
    </row>
    <row r="58" spans="1:9" s="43" customFormat="1" ht="21.75" customHeight="1">
      <c r="A58" s="238">
        <v>43</v>
      </c>
      <c r="B58" s="90" t="s">
        <v>93</v>
      </c>
      <c r="C58" s="90" t="s">
        <v>105</v>
      </c>
      <c r="D58" s="201" t="s">
        <v>247</v>
      </c>
      <c r="E58" s="97" t="s">
        <v>19</v>
      </c>
      <c r="F58" s="201" t="s">
        <v>252</v>
      </c>
      <c r="G58" s="101" t="s">
        <v>20</v>
      </c>
      <c r="H58" s="76"/>
      <c r="I58" s="89"/>
    </row>
    <row r="59" spans="1:9" s="43" customFormat="1" ht="21.75" customHeight="1">
      <c r="A59" s="238"/>
      <c r="B59" s="92"/>
      <c r="C59" s="92"/>
      <c r="D59" s="201" t="s">
        <v>227</v>
      </c>
      <c r="E59" s="97" t="s">
        <v>21</v>
      </c>
      <c r="F59" s="201" t="s">
        <v>236</v>
      </c>
      <c r="G59" s="101" t="s">
        <v>22</v>
      </c>
      <c r="H59" s="94" t="str">
        <f>'Moors League'!D51</f>
        <v>1.15.94</v>
      </c>
      <c r="I59" s="110">
        <f>'Moors League'!E51</f>
        <v>4</v>
      </c>
    </row>
    <row r="60" spans="1:9" s="43" customFormat="1" ht="21.75" customHeight="1">
      <c r="A60" s="238">
        <v>44</v>
      </c>
      <c r="B60" s="90" t="s">
        <v>95</v>
      </c>
      <c r="C60" s="90" t="s">
        <v>105</v>
      </c>
      <c r="D60" s="201" t="s">
        <v>241</v>
      </c>
      <c r="E60" s="97" t="s">
        <v>19</v>
      </c>
      <c r="F60" s="201" t="s">
        <v>283</v>
      </c>
      <c r="G60" s="101" t="s">
        <v>20</v>
      </c>
      <c r="H60" s="76"/>
      <c r="I60" s="89"/>
    </row>
    <row r="61" spans="1:9" s="43" customFormat="1" ht="21.75" customHeight="1">
      <c r="A61" s="238"/>
      <c r="B61" s="92"/>
      <c r="C61" s="92"/>
      <c r="D61" s="201" t="s">
        <v>228</v>
      </c>
      <c r="E61" s="97" t="s">
        <v>21</v>
      </c>
      <c r="F61" s="203" t="s">
        <v>280</v>
      </c>
      <c r="G61" s="101" t="s">
        <v>22</v>
      </c>
      <c r="H61" s="94" t="str">
        <f>'Moors League'!D52</f>
        <v>1.26.06</v>
      </c>
      <c r="I61" s="110">
        <f>'Moors League'!E52</f>
        <v>1</v>
      </c>
    </row>
    <row r="62" spans="1:9" s="43" customFormat="1" ht="21.75" customHeight="1">
      <c r="A62" s="238">
        <v>45</v>
      </c>
      <c r="B62" s="90" t="s">
        <v>102</v>
      </c>
      <c r="C62" s="90" t="s">
        <v>118</v>
      </c>
      <c r="D62" s="202" t="s">
        <v>242</v>
      </c>
      <c r="E62" s="94">
        <f>'Moors League'!D53</f>
        <v>33.33</v>
      </c>
      <c r="F62" s="256"/>
      <c r="G62" s="49"/>
      <c r="H62" s="75"/>
      <c r="I62" s="110">
        <f>'Moors League'!E53</f>
        <v>1</v>
      </c>
    </row>
    <row r="63" spans="1:9" s="43" customFormat="1" ht="21.75" customHeight="1">
      <c r="A63" s="238">
        <v>46</v>
      </c>
      <c r="B63" s="90" t="s">
        <v>104</v>
      </c>
      <c r="C63" s="90" t="s">
        <v>118</v>
      </c>
      <c r="D63" s="202" t="s">
        <v>234</v>
      </c>
      <c r="E63" s="94">
        <f>'Moors League'!D54</f>
        <v>34.16</v>
      </c>
      <c r="F63" s="256"/>
      <c r="G63" s="49"/>
      <c r="H63" s="75"/>
      <c r="I63" s="110">
        <f>'Moors League'!E54</f>
        <v>1</v>
      </c>
    </row>
    <row r="64" spans="1:9" s="43" customFormat="1" ht="21.75" customHeight="1">
      <c r="A64" s="238">
        <v>47</v>
      </c>
      <c r="B64" s="90" t="s">
        <v>99</v>
      </c>
      <c r="C64" s="90" t="s">
        <v>119</v>
      </c>
      <c r="D64" s="202" t="s">
        <v>238</v>
      </c>
      <c r="E64" s="94">
        <f>'Moors League'!D55</f>
        <v>19</v>
      </c>
      <c r="F64" s="256"/>
      <c r="G64" s="49"/>
      <c r="H64" s="75"/>
      <c r="I64" s="110">
        <f>'Moors League'!E55</f>
        <v>4</v>
      </c>
    </row>
    <row r="65" spans="1:9" s="43" customFormat="1" ht="21.75" customHeight="1">
      <c r="A65" s="238">
        <v>48</v>
      </c>
      <c r="B65" s="90" t="s">
        <v>101</v>
      </c>
      <c r="C65" s="90" t="s">
        <v>119</v>
      </c>
      <c r="D65" s="202" t="s">
        <v>249</v>
      </c>
      <c r="E65" s="94">
        <f>'Moors League'!D56</f>
        <v>24.38</v>
      </c>
      <c r="F65" s="256"/>
      <c r="G65" s="49"/>
      <c r="H65" s="75"/>
      <c r="I65" s="110">
        <f>'Moors League'!E56</f>
        <v>2</v>
      </c>
    </row>
    <row r="66" spans="1:9" s="43" customFormat="1" ht="21.75" customHeight="1">
      <c r="A66" s="238">
        <v>49</v>
      </c>
      <c r="B66" s="90" t="s">
        <v>96</v>
      </c>
      <c r="C66" s="90" t="s">
        <v>120</v>
      </c>
      <c r="D66" s="202" t="s">
        <v>281</v>
      </c>
      <c r="E66" s="94">
        <f>'Moors League'!D57</f>
        <v>40.52</v>
      </c>
      <c r="F66" s="256"/>
      <c r="G66" s="49"/>
      <c r="H66" s="75"/>
      <c r="I66" s="110">
        <f>'Moors League'!E57</f>
        <v>1</v>
      </c>
    </row>
    <row r="67" spans="1:9" s="43" customFormat="1" ht="21.75" customHeight="1">
      <c r="A67" s="238">
        <v>50</v>
      </c>
      <c r="B67" s="90" t="s">
        <v>98</v>
      </c>
      <c r="C67" s="90" t="s">
        <v>120</v>
      </c>
      <c r="D67" s="202" t="s">
        <v>248</v>
      </c>
      <c r="E67" s="94">
        <f>'Moors League'!D58</f>
        <v>37.27</v>
      </c>
      <c r="F67" s="256"/>
      <c r="G67" s="49"/>
      <c r="H67" s="75"/>
      <c r="I67" s="110">
        <f>'Moors League'!E58</f>
        <v>2</v>
      </c>
    </row>
    <row r="68" spans="1:9" s="43" customFormat="1" ht="21.75" customHeight="1">
      <c r="A68" s="238">
        <v>51</v>
      </c>
      <c r="B68" s="90" t="s">
        <v>93</v>
      </c>
      <c r="C68" s="90" t="s">
        <v>107</v>
      </c>
      <c r="D68" s="202" t="s">
        <v>240</v>
      </c>
      <c r="E68" s="94">
        <f>'Moors League'!D59</f>
        <v>44.95</v>
      </c>
      <c r="F68" s="256"/>
      <c r="G68" s="49"/>
      <c r="H68" s="75"/>
      <c r="I68" s="110">
        <f>'Moors League'!E59</f>
        <v>4</v>
      </c>
    </row>
    <row r="69" spans="1:9" s="43" customFormat="1" ht="21.75" customHeight="1">
      <c r="A69" s="238">
        <v>52</v>
      </c>
      <c r="B69" s="90" t="s">
        <v>95</v>
      </c>
      <c r="C69" s="90" t="s">
        <v>107</v>
      </c>
      <c r="D69" s="202" t="s">
        <v>241</v>
      </c>
      <c r="E69" s="94">
        <f>'Moors League'!D60</f>
        <v>48.7</v>
      </c>
      <c r="F69" s="256"/>
      <c r="G69" s="49"/>
      <c r="H69" s="75"/>
      <c r="I69" s="110">
        <f>'Moors League'!E60</f>
        <v>1</v>
      </c>
    </row>
    <row r="70" spans="1:9" s="43" customFormat="1" ht="21.75" customHeight="1">
      <c r="A70" s="238">
        <v>53</v>
      </c>
      <c r="B70" s="90" t="s">
        <v>90</v>
      </c>
      <c r="C70" s="90" t="s">
        <v>110</v>
      </c>
      <c r="D70" s="202" t="s">
        <v>278</v>
      </c>
      <c r="E70" s="94">
        <f>'Moors League'!D61</f>
        <v>33.69</v>
      </c>
      <c r="F70" s="256"/>
      <c r="G70" s="49"/>
      <c r="H70" s="75"/>
      <c r="I70" s="110">
        <f>'Moors League'!E61</f>
        <v>1</v>
      </c>
    </row>
    <row r="71" spans="1:9" s="43" customFormat="1" ht="21.75" customHeight="1">
      <c r="A71" s="238">
        <v>54</v>
      </c>
      <c r="B71" s="90" t="s">
        <v>92</v>
      </c>
      <c r="C71" s="90" t="s">
        <v>110</v>
      </c>
      <c r="D71" s="202" t="s">
        <v>246</v>
      </c>
      <c r="E71" s="94">
        <f>'Moors League'!D62</f>
        <v>26.12</v>
      </c>
      <c r="F71" s="256"/>
      <c r="G71" s="49"/>
      <c r="H71" s="75"/>
      <c r="I71" s="110">
        <f>'Moors League'!E62</f>
        <v>3</v>
      </c>
    </row>
    <row r="72" spans="1:9" s="43" customFormat="1" ht="21.75" customHeight="1">
      <c r="A72" s="238">
        <v>55</v>
      </c>
      <c r="B72" s="90" t="s">
        <v>102</v>
      </c>
      <c r="C72" s="90" t="s">
        <v>106</v>
      </c>
      <c r="D72" s="202" t="s">
        <v>233</v>
      </c>
      <c r="E72" s="98"/>
      <c r="F72" s="199" t="s">
        <v>253</v>
      </c>
      <c r="G72" s="102"/>
      <c r="H72" s="76"/>
      <c r="I72" s="89"/>
    </row>
    <row r="73" spans="1:9" s="43" customFormat="1" ht="21.75" customHeight="1">
      <c r="A73" s="238"/>
      <c r="B73" s="92"/>
      <c r="C73" s="92"/>
      <c r="D73" s="202" t="s">
        <v>235</v>
      </c>
      <c r="E73" s="98"/>
      <c r="F73" s="199" t="s">
        <v>242</v>
      </c>
      <c r="G73" s="101"/>
      <c r="H73" s="94" t="str">
        <f>'Moors League'!D63</f>
        <v>1.02.53</v>
      </c>
      <c r="I73" s="110">
        <f>'Moors League'!E63</f>
        <v>2</v>
      </c>
    </row>
    <row r="74" spans="1:9" s="43" customFormat="1" ht="21.75" customHeight="1">
      <c r="A74" s="238">
        <v>56</v>
      </c>
      <c r="B74" s="90" t="s">
        <v>104</v>
      </c>
      <c r="C74" s="90" t="s">
        <v>106</v>
      </c>
      <c r="D74" s="202" t="s">
        <v>250</v>
      </c>
      <c r="E74" s="97"/>
      <c r="F74" s="199" t="s">
        <v>243</v>
      </c>
      <c r="G74" s="102"/>
      <c r="H74" s="75"/>
      <c r="I74" s="88"/>
    </row>
    <row r="75" spans="1:9" s="43" customFormat="1" ht="21.75" customHeight="1">
      <c r="A75" s="238"/>
      <c r="B75" s="92"/>
      <c r="C75" s="92"/>
      <c r="D75" s="202" t="s">
        <v>234</v>
      </c>
      <c r="E75" s="97"/>
      <c r="F75" s="199" t="s">
        <v>237</v>
      </c>
      <c r="G75" s="102"/>
      <c r="H75" s="94" t="str">
        <f>'Moors League'!D64</f>
        <v>1.00.86</v>
      </c>
      <c r="I75" s="110">
        <f>'Moors League'!E64</f>
        <v>1</v>
      </c>
    </row>
    <row r="76" spans="1:9" s="43" customFormat="1" ht="21.75" customHeight="1">
      <c r="A76" s="238">
        <v>57</v>
      </c>
      <c r="B76" s="90" t="s">
        <v>111</v>
      </c>
      <c r="C76" s="90" t="s">
        <v>105</v>
      </c>
      <c r="D76" s="201" t="s">
        <v>251</v>
      </c>
      <c r="E76" s="97" t="s">
        <v>19</v>
      </c>
      <c r="F76" s="203" t="s">
        <v>244</v>
      </c>
      <c r="G76" s="101" t="s">
        <v>20</v>
      </c>
      <c r="H76" s="76"/>
      <c r="I76" s="89"/>
    </row>
    <row r="77" spans="1:9" s="43" customFormat="1" ht="21.75" customHeight="1">
      <c r="A77" s="238"/>
      <c r="B77" s="92"/>
      <c r="C77" s="92"/>
      <c r="D77" s="203" t="s">
        <v>238</v>
      </c>
      <c r="E77" s="97" t="s">
        <v>21</v>
      </c>
      <c r="F77" s="203" t="s">
        <v>231</v>
      </c>
      <c r="G77" s="101" t="s">
        <v>22</v>
      </c>
      <c r="H77" s="94" t="str">
        <f>'Moors League'!D65</f>
        <v>1.24.59</v>
      </c>
      <c r="I77" s="110">
        <f>'Moors League'!E65</f>
        <v>4</v>
      </c>
    </row>
    <row r="78" spans="1:9" s="43" customFormat="1" ht="21.75" customHeight="1">
      <c r="A78" s="238">
        <v>58</v>
      </c>
      <c r="B78" s="90" t="s">
        <v>112</v>
      </c>
      <c r="C78" s="90" t="s">
        <v>105</v>
      </c>
      <c r="D78" s="201" t="s">
        <v>239</v>
      </c>
      <c r="E78" s="97" t="s">
        <v>19</v>
      </c>
      <c r="F78" s="203" t="s">
        <v>245</v>
      </c>
      <c r="G78" s="101" t="s">
        <v>20</v>
      </c>
      <c r="H78" s="298" t="s">
        <v>391</v>
      </c>
      <c r="I78" s="89"/>
    </row>
    <row r="79" spans="1:9" s="43" customFormat="1" ht="21.75" customHeight="1">
      <c r="A79" s="238"/>
      <c r="B79" s="92"/>
      <c r="C79" s="92"/>
      <c r="D79" s="201" t="s">
        <v>249</v>
      </c>
      <c r="E79" s="97" t="s">
        <v>21</v>
      </c>
      <c r="F79" s="203" t="s">
        <v>232</v>
      </c>
      <c r="G79" s="101" t="s">
        <v>22</v>
      </c>
      <c r="H79" s="94" t="str">
        <f>'Moors League'!D66</f>
        <v>DSQ</v>
      </c>
      <c r="I79" s="110">
        <f>'Moors League'!E66</f>
        <v>0</v>
      </c>
    </row>
    <row r="80" spans="1:9" s="43" customFormat="1" ht="21.75" customHeight="1">
      <c r="A80" s="238">
        <v>59</v>
      </c>
      <c r="B80" s="90" t="s">
        <v>121</v>
      </c>
      <c r="C80" s="90" t="s">
        <v>122</v>
      </c>
      <c r="D80" s="202" t="s">
        <v>229</v>
      </c>
      <c r="E80" s="97"/>
      <c r="F80" s="199" t="s">
        <v>281</v>
      </c>
      <c r="G80" s="101"/>
      <c r="H80" s="75"/>
      <c r="I80" s="88"/>
    </row>
    <row r="81" spans="1:9" s="43" customFormat="1" ht="21.75" customHeight="1">
      <c r="A81" s="238"/>
      <c r="B81" s="92"/>
      <c r="C81" s="92"/>
      <c r="D81" s="202" t="s">
        <v>242</v>
      </c>
      <c r="E81" s="97"/>
      <c r="F81" s="199" t="s">
        <v>235</v>
      </c>
      <c r="G81" s="101"/>
      <c r="H81" s="94" t="str">
        <f>'Moors League'!D67</f>
        <v>1.02.97</v>
      </c>
      <c r="I81" s="110">
        <f>'Moors League'!E67</f>
        <v>1</v>
      </c>
    </row>
    <row r="82" spans="1:9" s="43" customFormat="1" ht="21.75" customHeight="1">
      <c r="A82" s="238">
        <v>60</v>
      </c>
      <c r="B82" s="90" t="s">
        <v>114</v>
      </c>
      <c r="C82" s="90" t="s">
        <v>122</v>
      </c>
      <c r="D82" s="202" t="s">
        <v>230</v>
      </c>
      <c r="E82" s="97"/>
      <c r="F82" s="199" t="s">
        <v>237</v>
      </c>
      <c r="G82" s="102"/>
      <c r="H82" s="75"/>
      <c r="I82" s="88"/>
    </row>
    <row r="83" spans="1:9" s="43" customFormat="1" ht="21.75" customHeight="1">
      <c r="A83" s="238"/>
      <c r="B83" s="92"/>
      <c r="C83" s="92"/>
      <c r="D83" s="202" t="s">
        <v>234</v>
      </c>
      <c r="E83" s="97"/>
      <c r="F83" s="199" t="s">
        <v>248</v>
      </c>
      <c r="G83" s="102"/>
      <c r="H83" s="94">
        <f>'Moors League'!D68</f>
        <v>57.19</v>
      </c>
      <c r="I83" s="110">
        <f>'Moors League'!E68</f>
        <v>2</v>
      </c>
    </row>
    <row r="84" spans="1:9" s="43" customFormat="1" ht="21.75" customHeight="1">
      <c r="A84" s="238">
        <v>61</v>
      </c>
      <c r="B84" s="90" t="s">
        <v>123</v>
      </c>
      <c r="C84" s="90" t="s">
        <v>124</v>
      </c>
      <c r="D84" s="199" t="s">
        <v>231</v>
      </c>
      <c r="E84" s="97"/>
      <c r="F84" s="199" t="s">
        <v>232</v>
      </c>
      <c r="G84" s="101"/>
      <c r="H84" s="75"/>
      <c r="I84" s="109"/>
    </row>
    <row r="85" spans="1:9" s="43" customFormat="1" ht="21.75" customHeight="1">
      <c r="A85" s="238"/>
      <c r="B85" s="92"/>
      <c r="C85" s="92"/>
      <c r="D85" s="199" t="s">
        <v>240</v>
      </c>
      <c r="E85" s="97"/>
      <c r="F85" s="199" t="s">
        <v>241</v>
      </c>
      <c r="G85" s="102"/>
      <c r="H85" s="75"/>
      <c r="I85" s="84"/>
    </row>
    <row r="86" spans="1:9" s="43" customFormat="1" ht="21.75" customHeight="1">
      <c r="A86" s="238"/>
      <c r="B86" s="92"/>
      <c r="C86" s="92"/>
      <c r="D86" s="199" t="s">
        <v>233</v>
      </c>
      <c r="E86" s="97"/>
      <c r="F86" s="199" t="s">
        <v>237</v>
      </c>
      <c r="G86" s="101"/>
      <c r="H86" s="75"/>
      <c r="I86" s="84"/>
    </row>
    <row r="87" spans="1:9" s="43" customFormat="1" ht="21.75" customHeight="1">
      <c r="A87" s="238" t="s">
        <v>23</v>
      </c>
      <c r="B87" s="92"/>
      <c r="C87" s="92"/>
      <c r="D87" s="199" t="s">
        <v>229</v>
      </c>
      <c r="E87" s="97"/>
      <c r="F87" s="199" t="s">
        <v>230</v>
      </c>
      <c r="G87" s="102"/>
      <c r="H87" s="75"/>
      <c r="I87" s="84"/>
    </row>
    <row r="88" spans="1:9" s="43" customFormat="1" ht="21.75" customHeight="1" thickBot="1">
      <c r="A88" s="238"/>
      <c r="B88" s="92"/>
      <c r="C88" s="92"/>
      <c r="D88" s="199" t="s">
        <v>278</v>
      </c>
      <c r="E88" s="97"/>
      <c r="F88" s="199" t="s">
        <v>246</v>
      </c>
      <c r="G88" s="113"/>
      <c r="H88" s="114" t="str">
        <f>'Moors League'!D69</f>
        <v>2.30.03</v>
      </c>
      <c r="I88" s="111">
        <f>'Moors League'!E69</f>
        <v>2</v>
      </c>
    </row>
    <row r="89" spans="5:9" ht="24.75" customHeight="1" thickBot="1">
      <c r="E89" s="271"/>
      <c r="F89" s="229"/>
      <c r="G89" s="333" t="s">
        <v>81</v>
      </c>
      <c r="H89" s="334"/>
      <c r="I89" s="85">
        <f>SUM(I4:I88)</f>
        <v>129</v>
      </c>
    </row>
    <row r="91" ht="12.75">
      <c r="F91" s="264" t="s">
        <v>23</v>
      </c>
    </row>
  </sheetData>
  <sheetProtection/>
  <mergeCells count="3">
    <mergeCell ref="A1:D1"/>
    <mergeCell ref="A2:B2"/>
    <mergeCell ref="G89:H89"/>
  </mergeCells>
  <printOptions/>
  <pageMargins left="0.7" right="0.7" top="0.75" bottom="0.75" header="0.3" footer="0.3"/>
  <pageSetup horizontalDpi="600" verticalDpi="600" orientation="portrait" paperSize="9" r:id="rId1"/>
  <ignoredErrors>
    <ignoredError sqref="F2 C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31">
      <selection activeCell="E13" sqref="E13"/>
    </sheetView>
  </sheetViews>
  <sheetFormatPr defaultColWidth="9.140625" defaultRowHeight="12.75"/>
  <cols>
    <col min="1" max="1" width="3.7109375" style="46" customWidth="1"/>
    <col min="2" max="2" width="14.140625" style="0" bestFit="1" customWidth="1"/>
    <col min="3" max="3" width="19.28125" style="0" bestFit="1" customWidth="1"/>
    <col min="4" max="4" width="20.28125" style="284" bestFit="1" customWidth="1"/>
    <col min="5" max="5" width="9.140625" style="47" customWidth="1"/>
    <col min="6" max="6" width="21.00390625" style="0" customWidth="1"/>
    <col min="7" max="7" width="10.140625" style="48" bestFit="1" customWidth="1"/>
    <col min="8" max="8" width="8.421875" style="82" bestFit="1" customWidth="1"/>
    <col min="9" max="9" width="9.140625" style="108" customWidth="1"/>
    <col min="11" max="11" width="13.00390625" style="0" customWidth="1"/>
  </cols>
  <sheetData>
    <row r="1" spans="1:6" ht="29.25" customHeight="1">
      <c r="A1" s="335" t="s">
        <v>17</v>
      </c>
      <c r="B1" s="336"/>
      <c r="C1" s="336"/>
      <c r="D1" s="336"/>
      <c r="F1" s="107" t="str">
        <f>'Moors League'!V86</f>
        <v>Eston</v>
      </c>
    </row>
    <row r="2" spans="1:9" s="34" customFormat="1" ht="18.75">
      <c r="A2" s="337" t="s">
        <v>125</v>
      </c>
      <c r="B2" s="337"/>
      <c r="C2" s="104" t="str">
        <f>'Moors League'!C3</f>
        <v>Eston (Host Club - Stokesley)</v>
      </c>
      <c r="D2" s="104"/>
      <c r="E2" s="34" t="s">
        <v>18</v>
      </c>
      <c r="F2" s="86" t="str">
        <f>'Moors League'!L3</f>
        <v>18th May 2013</v>
      </c>
      <c r="H2" s="77"/>
      <c r="I2" s="83"/>
    </row>
    <row r="3" spans="1:9" s="36" customFormat="1" ht="12.75">
      <c r="A3" s="35"/>
      <c r="E3" s="37"/>
      <c r="G3" s="38"/>
      <c r="H3" s="78"/>
      <c r="I3" s="51" t="s">
        <v>12</v>
      </c>
    </row>
    <row r="4" spans="1:9" s="36" customFormat="1" ht="21.75" customHeight="1">
      <c r="A4" s="50">
        <v>1</v>
      </c>
      <c r="B4" s="90" t="s">
        <v>90</v>
      </c>
      <c r="C4" s="90" t="s">
        <v>91</v>
      </c>
      <c r="D4" s="285" t="s">
        <v>284</v>
      </c>
      <c r="E4" s="94">
        <f>'Moors League'!H9</f>
        <v>34.44</v>
      </c>
      <c r="F4" s="276"/>
      <c r="G4" s="53"/>
      <c r="H4" s="78"/>
      <c r="I4" s="110">
        <f>'Moors League'!I9</f>
        <v>3</v>
      </c>
    </row>
    <row r="5" spans="1:9" s="36" customFormat="1" ht="21.75" customHeight="1">
      <c r="A5" s="50">
        <v>2</v>
      </c>
      <c r="B5" s="91" t="s">
        <v>92</v>
      </c>
      <c r="C5" s="91" t="s">
        <v>91</v>
      </c>
      <c r="D5" s="286" t="s">
        <v>255</v>
      </c>
      <c r="E5" s="94">
        <f>'Moors League'!H10</f>
        <v>33.02</v>
      </c>
      <c r="F5" s="41"/>
      <c r="G5" s="40"/>
      <c r="H5" s="78"/>
      <c r="I5" s="110">
        <f>'Moors League'!I10</f>
        <v>2</v>
      </c>
    </row>
    <row r="6" spans="1:9" s="36" customFormat="1" ht="21.75" customHeight="1">
      <c r="A6" s="50">
        <v>3</v>
      </c>
      <c r="B6" s="90" t="s">
        <v>93</v>
      </c>
      <c r="C6" s="90" t="s">
        <v>94</v>
      </c>
      <c r="D6" s="286" t="s">
        <v>256</v>
      </c>
      <c r="E6" s="94">
        <f>'Moors League'!H11</f>
        <v>42.65</v>
      </c>
      <c r="F6" s="93"/>
      <c r="G6" s="42"/>
      <c r="H6" s="78"/>
      <c r="I6" s="110">
        <f>'Moors League'!I11</f>
        <v>1</v>
      </c>
    </row>
    <row r="7" spans="1:9" s="36" customFormat="1" ht="21.75" customHeight="1">
      <c r="A7" s="50">
        <v>4</v>
      </c>
      <c r="B7" s="90" t="s">
        <v>95</v>
      </c>
      <c r="C7" s="90" t="s">
        <v>94</v>
      </c>
      <c r="D7" s="286" t="s">
        <v>257</v>
      </c>
      <c r="E7" s="94">
        <f>'Moors League'!H12</f>
        <v>42.78</v>
      </c>
      <c r="F7" s="93"/>
      <c r="G7" s="42"/>
      <c r="H7" s="78"/>
      <c r="I7" s="110">
        <f>'Moors League'!I12</f>
        <v>2</v>
      </c>
    </row>
    <row r="8" spans="1:9" s="36" customFormat="1" ht="21.75" customHeight="1">
      <c r="A8" s="50">
        <v>5</v>
      </c>
      <c r="B8" s="90" t="s">
        <v>96</v>
      </c>
      <c r="C8" s="90" t="s">
        <v>97</v>
      </c>
      <c r="D8" s="286" t="s">
        <v>254</v>
      </c>
      <c r="E8" s="94">
        <f>'Moors League'!H13</f>
        <v>43.05</v>
      </c>
      <c r="F8" s="249"/>
      <c r="G8" s="40"/>
      <c r="H8" s="78"/>
      <c r="I8" s="110">
        <f>'Moors League'!I13</f>
        <v>3</v>
      </c>
    </row>
    <row r="9" spans="1:9" s="36" customFormat="1" ht="21.75" customHeight="1">
      <c r="A9" s="50">
        <v>6</v>
      </c>
      <c r="B9" s="90" t="s">
        <v>98</v>
      </c>
      <c r="C9" s="90" t="s">
        <v>97</v>
      </c>
      <c r="D9" s="286" t="s">
        <v>258</v>
      </c>
      <c r="E9" s="94">
        <f>'Moors League'!H14</f>
        <v>40.1</v>
      </c>
      <c r="F9" s="43"/>
      <c r="G9" s="40"/>
      <c r="H9" s="78"/>
      <c r="I9" s="110">
        <f>'Moors League'!I14</f>
        <v>1</v>
      </c>
    </row>
    <row r="10" spans="1:9" s="36" customFormat="1" ht="21.75" customHeight="1">
      <c r="A10" s="50">
        <v>7</v>
      </c>
      <c r="B10" s="90" t="s">
        <v>99</v>
      </c>
      <c r="C10" s="90" t="s">
        <v>100</v>
      </c>
      <c r="D10" s="286" t="s">
        <v>269</v>
      </c>
      <c r="E10" s="94">
        <f>'Moors League'!H15</f>
        <v>18.38</v>
      </c>
      <c r="F10" s="52"/>
      <c r="G10" s="40"/>
      <c r="H10" s="78"/>
      <c r="I10" s="110">
        <f>'Moors League'!I15</f>
        <v>2</v>
      </c>
    </row>
    <row r="11" spans="1:9" s="36" customFormat="1" ht="21.75" customHeight="1">
      <c r="A11" s="50">
        <v>8</v>
      </c>
      <c r="B11" s="90" t="s">
        <v>101</v>
      </c>
      <c r="C11" s="90" t="s">
        <v>100</v>
      </c>
      <c r="D11" s="286" t="s">
        <v>285</v>
      </c>
      <c r="E11" s="94">
        <f>'Moors League'!H16</f>
        <v>23.17</v>
      </c>
      <c r="F11" s="43" t="s">
        <v>23</v>
      </c>
      <c r="G11" s="40"/>
      <c r="H11" s="78"/>
      <c r="I11" s="110">
        <f>'Moors League'!I16</f>
        <v>1</v>
      </c>
    </row>
    <row r="12" spans="1:9" s="36" customFormat="1" ht="21.75" customHeight="1">
      <c r="A12" s="50">
        <v>9</v>
      </c>
      <c r="B12" s="90" t="s">
        <v>102</v>
      </c>
      <c r="C12" s="90" t="s">
        <v>103</v>
      </c>
      <c r="D12" s="286" t="s">
        <v>260</v>
      </c>
      <c r="E12" s="94">
        <f>'Moors League'!H17</f>
        <v>35.59</v>
      </c>
      <c r="F12" s="275"/>
      <c r="G12" s="40"/>
      <c r="H12" s="78"/>
      <c r="I12" s="110">
        <f>'Moors League'!I17</f>
        <v>3</v>
      </c>
    </row>
    <row r="13" spans="1:9" s="36" customFormat="1" ht="21.75" customHeight="1">
      <c r="A13" s="50">
        <v>10</v>
      </c>
      <c r="B13" s="90" t="s">
        <v>104</v>
      </c>
      <c r="C13" s="90" t="s">
        <v>103</v>
      </c>
      <c r="D13" s="286" t="s">
        <v>286</v>
      </c>
      <c r="E13" s="114">
        <f>'Moors League'!H18</f>
        <v>33.29</v>
      </c>
      <c r="F13" s="43"/>
      <c r="G13" s="40"/>
      <c r="H13" s="78"/>
      <c r="I13" s="110">
        <f>'Moors League'!I18</f>
        <v>3</v>
      </c>
    </row>
    <row r="14" spans="1:9" s="36" customFormat="1" ht="21.75" customHeight="1">
      <c r="A14" s="50">
        <v>11</v>
      </c>
      <c r="B14" s="90" t="s">
        <v>90</v>
      </c>
      <c r="C14" s="90" t="s">
        <v>105</v>
      </c>
      <c r="D14" s="286" t="s">
        <v>254</v>
      </c>
      <c r="E14" s="95" t="s">
        <v>19</v>
      </c>
      <c r="F14" s="285" t="s">
        <v>271</v>
      </c>
      <c r="G14" s="95" t="s">
        <v>20</v>
      </c>
      <c r="H14" s="338"/>
      <c r="I14" s="339"/>
    </row>
    <row r="15" spans="1:9" s="36" customFormat="1" ht="21.75" customHeight="1">
      <c r="A15" s="50"/>
      <c r="B15" s="90"/>
      <c r="C15" s="90"/>
      <c r="D15" s="286" t="s">
        <v>287</v>
      </c>
      <c r="E15" s="95" t="s">
        <v>21</v>
      </c>
      <c r="F15" s="288" t="s">
        <v>291</v>
      </c>
      <c r="G15" s="95" t="s">
        <v>22</v>
      </c>
      <c r="H15" s="94" t="str">
        <f>'Moors League'!H19</f>
        <v>1.10.31</v>
      </c>
      <c r="I15" s="110">
        <f>'Moors League'!I19</f>
        <v>1</v>
      </c>
    </row>
    <row r="16" spans="1:9" s="36" customFormat="1" ht="21.75" customHeight="1">
      <c r="A16" s="50">
        <v>12</v>
      </c>
      <c r="B16" s="90" t="s">
        <v>92</v>
      </c>
      <c r="C16" s="90" t="s">
        <v>105</v>
      </c>
      <c r="D16" s="286" t="s">
        <v>288</v>
      </c>
      <c r="E16" s="95" t="s">
        <v>19</v>
      </c>
      <c r="F16" s="286" t="s">
        <v>272</v>
      </c>
      <c r="G16" s="95" t="s">
        <v>20</v>
      </c>
      <c r="H16" s="79"/>
      <c r="I16" s="89"/>
    </row>
    <row r="17" spans="1:9" s="36" customFormat="1" ht="21.75" customHeight="1">
      <c r="A17" s="50"/>
      <c r="B17" s="90"/>
      <c r="C17" s="90"/>
      <c r="D17" s="286" t="s">
        <v>255</v>
      </c>
      <c r="E17" s="95" t="s">
        <v>21</v>
      </c>
      <c r="F17" s="288" t="s">
        <v>275</v>
      </c>
      <c r="G17" s="95" t="s">
        <v>22</v>
      </c>
      <c r="H17" s="94">
        <f>'Moors League'!H20</f>
        <v>59.43</v>
      </c>
      <c r="I17" s="110">
        <f>'Moors League'!I20</f>
        <v>1</v>
      </c>
    </row>
    <row r="18" spans="1:9" s="36" customFormat="1" ht="21.75" customHeight="1">
      <c r="A18" s="50">
        <v>13</v>
      </c>
      <c r="B18" s="90" t="s">
        <v>93</v>
      </c>
      <c r="C18" s="90" t="s">
        <v>106</v>
      </c>
      <c r="D18" s="286" t="s">
        <v>289</v>
      </c>
      <c r="E18" s="95"/>
      <c r="F18" s="286" t="s">
        <v>273</v>
      </c>
      <c r="G18" s="100"/>
      <c r="H18" s="79"/>
      <c r="I18" s="89"/>
    </row>
    <row r="19" spans="1:9" s="36" customFormat="1" ht="21.75" customHeight="1">
      <c r="A19" s="50"/>
      <c r="B19" s="90"/>
      <c r="C19" s="90"/>
      <c r="D19" s="286" t="s">
        <v>263</v>
      </c>
      <c r="E19" s="96"/>
      <c r="F19" s="288" t="s">
        <v>256</v>
      </c>
      <c r="G19" s="100"/>
      <c r="H19" s="94" t="str">
        <f>'Moors League'!H21</f>
        <v>1.09.90</v>
      </c>
      <c r="I19" s="110">
        <f>'Moors League'!I21</f>
        <v>1</v>
      </c>
    </row>
    <row r="20" spans="1:9" s="36" customFormat="1" ht="21.75" customHeight="1">
      <c r="A20" s="50">
        <v>14</v>
      </c>
      <c r="B20" s="90" t="s">
        <v>95</v>
      </c>
      <c r="C20" s="90" t="s">
        <v>106</v>
      </c>
      <c r="D20" s="286" t="s">
        <v>257</v>
      </c>
      <c r="E20" s="95"/>
      <c r="F20" s="286" t="s">
        <v>292</v>
      </c>
      <c r="G20" s="100"/>
      <c r="H20" s="253"/>
      <c r="I20" s="89"/>
    </row>
    <row r="21" spans="1:9" s="36" customFormat="1" ht="21.75" customHeight="1">
      <c r="A21" s="50"/>
      <c r="B21" s="90"/>
      <c r="C21" s="90"/>
      <c r="D21" s="286" t="s">
        <v>264</v>
      </c>
      <c r="E21" s="95"/>
      <c r="F21" s="288" t="s">
        <v>270</v>
      </c>
      <c r="G21" s="100"/>
      <c r="H21" s="94" t="str">
        <f>'Moors League'!H22</f>
        <v>1.07.72</v>
      </c>
      <c r="I21" s="110">
        <f>'Moors League'!I22</f>
        <v>2</v>
      </c>
    </row>
    <row r="22" spans="1:9" s="36" customFormat="1" ht="21.75" customHeight="1">
      <c r="A22" s="50">
        <v>15</v>
      </c>
      <c r="B22" s="90" t="s">
        <v>102</v>
      </c>
      <c r="C22" s="90" t="s">
        <v>107</v>
      </c>
      <c r="D22" s="286" t="s">
        <v>260</v>
      </c>
      <c r="E22" s="244">
        <f>'Moors League'!H23</f>
        <v>41.9</v>
      </c>
      <c r="F22" s="140"/>
      <c r="G22" s="40"/>
      <c r="H22" s="80"/>
      <c r="I22" s="110">
        <f>'Moors League'!I23</f>
        <v>4</v>
      </c>
    </row>
    <row r="23" spans="1:9" s="36" customFormat="1" ht="21.75" customHeight="1">
      <c r="A23" s="50">
        <v>16</v>
      </c>
      <c r="B23" s="90" t="s">
        <v>104</v>
      </c>
      <c r="C23" s="90" t="s">
        <v>107</v>
      </c>
      <c r="D23" s="286" t="s">
        <v>286</v>
      </c>
      <c r="E23" s="94">
        <f>'Moors League'!H24</f>
        <v>37.49</v>
      </c>
      <c r="F23" s="140"/>
      <c r="G23" s="40"/>
      <c r="H23" s="80"/>
      <c r="I23" s="110">
        <f>'Moors League'!I24</f>
        <v>4</v>
      </c>
    </row>
    <row r="24" spans="1:9" s="36" customFormat="1" ht="21.75" customHeight="1">
      <c r="A24" s="50">
        <v>17</v>
      </c>
      <c r="B24" s="90" t="s">
        <v>99</v>
      </c>
      <c r="C24" s="90" t="s">
        <v>108</v>
      </c>
      <c r="D24" s="286" t="s">
        <v>265</v>
      </c>
      <c r="E24" s="94">
        <f>'Moors League'!H25</f>
        <v>21.45</v>
      </c>
      <c r="F24" s="140"/>
      <c r="G24" s="40"/>
      <c r="H24" s="80"/>
      <c r="I24" s="110">
        <f>'Moors League'!I25</f>
        <v>3</v>
      </c>
    </row>
    <row r="25" spans="1:9" s="36" customFormat="1" ht="21.75" customHeight="1">
      <c r="A25" s="50">
        <v>18</v>
      </c>
      <c r="B25" s="90" t="s">
        <v>101</v>
      </c>
      <c r="C25" s="90" t="s">
        <v>108</v>
      </c>
      <c r="D25" s="286" t="s">
        <v>285</v>
      </c>
      <c r="E25" s="94">
        <f>'Moors League'!H26</f>
        <v>24.63</v>
      </c>
      <c r="F25" s="140"/>
      <c r="G25" s="40"/>
      <c r="H25" s="80"/>
      <c r="I25" s="110">
        <f>'Moors League'!I26</f>
        <v>1</v>
      </c>
    </row>
    <row r="26" spans="1:9" s="36" customFormat="1" ht="21.75" customHeight="1">
      <c r="A26" s="50">
        <v>19</v>
      </c>
      <c r="B26" s="90" t="s">
        <v>96</v>
      </c>
      <c r="C26" s="90" t="s">
        <v>109</v>
      </c>
      <c r="D26" s="286" t="s">
        <v>260</v>
      </c>
      <c r="E26" s="94">
        <f>'Moors League'!H27</f>
        <v>39.38</v>
      </c>
      <c r="F26" s="140"/>
      <c r="G26" s="40"/>
      <c r="H26" s="80"/>
      <c r="I26" s="110">
        <f>'Moors League'!I27</f>
        <v>2</v>
      </c>
    </row>
    <row r="27" spans="1:9" s="36" customFormat="1" ht="21.75" customHeight="1">
      <c r="A27" s="50">
        <v>20</v>
      </c>
      <c r="B27" s="90" t="s">
        <v>98</v>
      </c>
      <c r="C27" s="90" t="s">
        <v>109</v>
      </c>
      <c r="D27" s="286" t="s">
        <v>258</v>
      </c>
      <c r="E27" s="94">
        <f>'Moors League'!H28</f>
        <v>35.73</v>
      </c>
      <c r="F27" s="140"/>
      <c r="G27" s="40"/>
      <c r="H27" s="80"/>
      <c r="I27" s="110">
        <f>'Moors League'!I28</f>
        <v>1</v>
      </c>
    </row>
    <row r="28" spans="1:9" s="36" customFormat="1" ht="21.75" customHeight="1">
      <c r="A28" s="50">
        <v>21</v>
      </c>
      <c r="B28" s="90" t="s">
        <v>93</v>
      </c>
      <c r="C28" s="90" t="s">
        <v>110</v>
      </c>
      <c r="D28" s="286" t="s">
        <v>256</v>
      </c>
      <c r="E28" s="94">
        <f>'Moors League'!H29</f>
        <v>36.3</v>
      </c>
      <c r="F28" s="277"/>
      <c r="G28" s="40"/>
      <c r="H28" s="80"/>
      <c r="I28" s="110">
        <f>'Moors League'!I29</f>
        <v>1</v>
      </c>
    </row>
    <row r="29" spans="1:9" s="36" customFormat="1" ht="21.75" customHeight="1">
      <c r="A29" s="50">
        <v>22</v>
      </c>
      <c r="B29" s="90" t="s">
        <v>95</v>
      </c>
      <c r="C29" s="90" t="s">
        <v>110</v>
      </c>
      <c r="D29" s="286" t="s">
        <v>264</v>
      </c>
      <c r="E29" s="94">
        <f>'Moors League'!H30</f>
        <v>38.36</v>
      </c>
      <c r="F29" s="140"/>
      <c r="G29" s="40"/>
      <c r="H29" s="80"/>
      <c r="I29" s="110">
        <f>'Moors League'!I30</f>
        <v>1</v>
      </c>
    </row>
    <row r="30" spans="1:9" s="36" customFormat="1" ht="21.75" customHeight="1">
      <c r="A30" s="50">
        <v>23</v>
      </c>
      <c r="B30" s="90" t="s">
        <v>90</v>
      </c>
      <c r="C30" s="90" t="s">
        <v>107</v>
      </c>
      <c r="D30" s="286" t="s">
        <v>254</v>
      </c>
      <c r="E30" s="94">
        <f>'Moors League'!H31</f>
        <v>45.92</v>
      </c>
      <c r="F30" s="140"/>
      <c r="G30" s="40"/>
      <c r="H30" s="80"/>
      <c r="I30" s="110">
        <f>'Moors League'!I31</f>
        <v>1</v>
      </c>
    </row>
    <row r="31" spans="1:9" s="36" customFormat="1" ht="21.75" customHeight="1">
      <c r="A31" s="50">
        <v>24</v>
      </c>
      <c r="B31" s="90" t="s">
        <v>92</v>
      </c>
      <c r="C31" s="90" t="s">
        <v>107</v>
      </c>
      <c r="D31" s="286" t="s">
        <v>255</v>
      </c>
      <c r="E31" s="94">
        <f>'Moors League'!H32</f>
        <v>35.39</v>
      </c>
      <c r="F31" s="140"/>
      <c r="G31" s="40"/>
      <c r="H31" s="80"/>
      <c r="I31" s="110">
        <f>'Moors League'!I32</f>
        <v>2</v>
      </c>
    </row>
    <row r="32" spans="1:9" s="36" customFormat="1" ht="21.75" customHeight="1">
      <c r="A32" s="50">
        <v>25</v>
      </c>
      <c r="B32" s="90" t="s">
        <v>102</v>
      </c>
      <c r="C32" s="90" t="s">
        <v>105</v>
      </c>
      <c r="D32" s="286" t="s">
        <v>267</v>
      </c>
      <c r="E32" s="95" t="s">
        <v>19</v>
      </c>
      <c r="F32" s="285" t="s">
        <v>271</v>
      </c>
      <c r="G32" s="95" t="s">
        <v>20</v>
      </c>
      <c r="H32" s="80"/>
      <c r="I32" s="89"/>
    </row>
    <row r="33" spans="1:9" s="36" customFormat="1" ht="21.75" customHeight="1">
      <c r="A33" s="50"/>
      <c r="B33" s="90"/>
      <c r="C33" s="90"/>
      <c r="D33" s="286" t="s">
        <v>260</v>
      </c>
      <c r="E33" s="95" t="s">
        <v>21</v>
      </c>
      <c r="F33" s="288" t="s">
        <v>291</v>
      </c>
      <c r="G33" s="95" t="s">
        <v>22</v>
      </c>
      <c r="H33" s="112" t="str">
        <f>'Moors League'!H33</f>
        <v>1.13.75</v>
      </c>
      <c r="I33" s="110">
        <f>'Moors League'!I33</f>
        <v>1</v>
      </c>
    </row>
    <row r="34" spans="1:9" s="36" customFormat="1" ht="21.75" customHeight="1">
      <c r="A34" s="50">
        <v>26</v>
      </c>
      <c r="B34" s="90" t="s">
        <v>104</v>
      </c>
      <c r="C34" s="90" t="s">
        <v>105</v>
      </c>
      <c r="D34" s="286" t="s">
        <v>261</v>
      </c>
      <c r="E34" s="95" t="s">
        <v>19</v>
      </c>
      <c r="F34" s="286" t="s">
        <v>266</v>
      </c>
      <c r="G34" s="95" t="s">
        <v>20</v>
      </c>
      <c r="H34" s="79"/>
      <c r="I34" s="89"/>
    </row>
    <row r="35" spans="1:9" s="36" customFormat="1" ht="21.75" customHeight="1">
      <c r="A35" s="50"/>
      <c r="B35" s="90"/>
      <c r="C35" s="90"/>
      <c r="D35" s="286" t="s">
        <v>286</v>
      </c>
      <c r="E35" s="95" t="s">
        <v>21</v>
      </c>
      <c r="F35" s="288" t="s">
        <v>274</v>
      </c>
      <c r="G35" s="95" t="s">
        <v>22</v>
      </c>
      <c r="H35" s="112" t="str">
        <f>'Moors League'!H34</f>
        <v>1.13.50</v>
      </c>
      <c r="I35" s="110">
        <f>'Moors League'!I34</f>
        <v>1</v>
      </c>
    </row>
    <row r="36" spans="1:9" s="36" customFormat="1" ht="21.75" customHeight="1">
      <c r="A36" s="50">
        <v>27</v>
      </c>
      <c r="B36" s="90" t="s">
        <v>111</v>
      </c>
      <c r="C36" s="90" t="s">
        <v>106</v>
      </c>
      <c r="D36" s="286" t="s">
        <v>269</v>
      </c>
      <c r="E36" s="95"/>
      <c r="F36" s="286" t="s">
        <v>259</v>
      </c>
      <c r="G36" s="278"/>
      <c r="H36" s="279"/>
      <c r="I36" s="89"/>
    </row>
    <row r="37" spans="1:13" s="36" customFormat="1" ht="21.75" customHeight="1">
      <c r="A37" s="50"/>
      <c r="B37" s="90"/>
      <c r="C37" s="90"/>
      <c r="D37" s="287" t="s">
        <v>290</v>
      </c>
      <c r="E37" s="95"/>
      <c r="F37" s="286" t="s">
        <v>265</v>
      </c>
      <c r="G37" s="95"/>
      <c r="H37" s="112" t="str">
        <f>'Moors League'!H35</f>
        <v>1.22.58</v>
      </c>
      <c r="I37" s="110">
        <f>'Moors League'!I35</f>
        <v>1</v>
      </c>
      <c r="J37" s="281"/>
      <c r="K37" s="281"/>
      <c r="L37" s="281"/>
      <c r="M37" s="282"/>
    </row>
    <row r="38" spans="1:13" s="36" customFormat="1" ht="21.75" customHeight="1">
      <c r="A38" s="50">
        <v>28</v>
      </c>
      <c r="B38" s="90" t="s">
        <v>112</v>
      </c>
      <c r="C38" s="90" t="s">
        <v>106</v>
      </c>
      <c r="D38" s="294" t="s">
        <v>183</v>
      </c>
      <c r="E38" s="95"/>
      <c r="F38" s="286"/>
      <c r="G38" s="100"/>
      <c r="H38" s="81"/>
      <c r="I38" s="89"/>
      <c r="J38" s="281"/>
      <c r="K38" s="281"/>
      <c r="L38" s="281"/>
      <c r="M38" s="283"/>
    </row>
    <row r="39" spans="1:13" s="36" customFormat="1" ht="21.75" customHeight="1">
      <c r="A39" s="50"/>
      <c r="B39" s="90"/>
      <c r="C39" s="90"/>
      <c r="D39" s="286"/>
      <c r="E39" s="95"/>
      <c r="F39" s="288"/>
      <c r="G39" s="95"/>
      <c r="H39" s="112" t="str">
        <f>'Moors League'!H36</f>
        <v>DNS</v>
      </c>
      <c r="I39" s="110">
        <f>'Moors League'!I36</f>
        <v>0</v>
      </c>
      <c r="J39" s="281"/>
      <c r="K39" s="281"/>
      <c r="L39" s="281"/>
      <c r="M39" s="281"/>
    </row>
    <row r="40" spans="1:13" s="36" customFormat="1" ht="21.75" customHeight="1">
      <c r="A40" s="50">
        <v>29</v>
      </c>
      <c r="B40" s="90" t="s">
        <v>96</v>
      </c>
      <c r="C40" s="90" t="s">
        <v>113</v>
      </c>
      <c r="D40" s="286" t="s">
        <v>287</v>
      </c>
      <c r="E40" s="95" t="s">
        <v>19</v>
      </c>
      <c r="F40" s="286" t="s">
        <v>271</v>
      </c>
      <c r="G40" s="95" t="s">
        <v>20</v>
      </c>
      <c r="H40" s="79"/>
      <c r="I40" s="89"/>
      <c r="J40" s="281"/>
      <c r="K40" s="281"/>
      <c r="L40" s="281"/>
      <c r="M40" s="282"/>
    </row>
    <row r="41" spans="1:13" s="36" customFormat="1" ht="21.75" customHeight="1">
      <c r="A41" s="50"/>
      <c r="B41" s="90"/>
      <c r="C41" s="90"/>
      <c r="D41" s="286" t="s">
        <v>260</v>
      </c>
      <c r="E41" s="95" t="s">
        <v>21</v>
      </c>
      <c r="F41" s="288" t="s">
        <v>291</v>
      </c>
      <c r="G41" s="95" t="s">
        <v>22</v>
      </c>
      <c r="H41" s="112" t="str">
        <f>'Moors League'!H37</f>
        <v>1.10.42</v>
      </c>
      <c r="I41" s="110">
        <f>'Moors League'!I37</f>
        <v>1</v>
      </c>
      <c r="J41" s="281"/>
      <c r="K41" s="281"/>
      <c r="L41" s="281"/>
      <c r="M41" s="282"/>
    </row>
    <row r="42" spans="1:13" s="36" customFormat="1" ht="21.75" customHeight="1">
      <c r="A42" s="50">
        <v>30</v>
      </c>
      <c r="B42" s="90" t="s">
        <v>114</v>
      </c>
      <c r="C42" s="90" t="s">
        <v>113</v>
      </c>
      <c r="D42" s="286" t="s">
        <v>261</v>
      </c>
      <c r="E42" s="95" t="s">
        <v>19</v>
      </c>
      <c r="F42" s="286" t="s">
        <v>258</v>
      </c>
      <c r="G42" s="95" t="s">
        <v>20</v>
      </c>
      <c r="H42" s="79"/>
      <c r="I42" s="89"/>
      <c r="J42" s="281"/>
      <c r="K42" s="281"/>
      <c r="L42" s="281"/>
      <c r="M42" s="282"/>
    </row>
    <row r="43" spans="1:9" s="36" customFormat="1" ht="21.75" customHeight="1">
      <c r="A43" s="50"/>
      <c r="B43" s="90"/>
      <c r="C43" s="90"/>
      <c r="D43" s="286" t="s">
        <v>286</v>
      </c>
      <c r="E43" s="95" t="s">
        <v>21</v>
      </c>
      <c r="F43" s="288" t="s">
        <v>274</v>
      </c>
      <c r="G43" s="95" t="s">
        <v>22</v>
      </c>
      <c r="H43" s="112" t="str">
        <f>'Moors League'!H38</f>
        <v>1.09.72</v>
      </c>
      <c r="I43" s="110">
        <f>'Moors League'!I38</f>
        <v>1</v>
      </c>
    </row>
    <row r="44" spans="1:9" s="45" customFormat="1" ht="21.75" customHeight="1">
      <c r="A44" s="50">
        <v>31</v>
      </c>
      <c r="B44" s="90" t="s">
        <v>90</v>
      </c>
      <c r="C44" s="90" t="s">
        <v>94</v>
      </c>
      <c r="D44" s="286" t="s">
        <v>287</v>
      </c>
      <c r="E44" s="244">
        <f>'Moors League'!H39</f>
        <v>34.91</v>
      </c>
      <c r="F44" s="147"/>
      <c r="G44" s="49"/>
      <c r="H44" s="75"/>
      <c r="I44" s="110">
        <f>'Moors League'!I39</f>
        <v>2</v>
      </c>
    </row>
    <row r="45" spans="1:9" s="45" customFormat="1" ht="21.75" customHeight="1">
      <c r="A45" s="50">
        <v>32</v>
      </c>
      <c r="B45" s="90" t="s">
        <v>92</v>
      </c>
      <c r="C45" s="90" t="s">
        <v>94</v>
      </c>
      <c r="D45" s="286" t="s">
        <v>275</v>
      </c>
      <c r="E45" s="94">
        <f>'Moors League'!H40</f>
        <v>32.68</v>
      </c>
      <c r="F45" s="147"/>
      <c r="G45" s="49"/>
      <c r="H45" s="75"/>
      <c r="I45" s="110">
        <f>'Moors League'!I40</f>
        <v>1</v>
      </c>
    </row>
    <row r="46" spans="1:9" s="45" customFormat="1" ht="21.75" customHeight="1">
      <c r="A46" s="50">
        <v>33</v>
      </c>
      <c r="B46" s="90" t="s">
        <v>93</v>
      </c>
      <c r="C46" s="90" t="s">
        <v>115</v>
      </c>
      <c r="D46" s="286" t="s">
        <v>290</v>
      </c>
      <c r="E46" s="94">
        <f>'Moors League'!H41</f>
        <v>45.34</v>
      </c>
      <c r="F46" s="147"/>
      <c r="G46" s="49"/>
      <c r="H46" s="75"/>
      <c r="I46" s="110">
        <f>'Moors League'!I41</f>
        <v>1</v>
      </c>
    </row>
    <row r="47" spans="1:9" s="45" customFormat="1" ht="21.75" customHeight="1">
      <c r="A47" s="50">
        <v>34</v>
      </c>
      <c r="B47" s="90" t="s">
        <v>95</v>
      </c>
      <c r="C47" s="90" t="s">
        <v>115</v>
      </c>
      <c r="D47" s="286" t="s">
        <v>264</v>
      </c>
      <c r="E47" s="94">
        <f>'Moors League'!H42</f>
        <v>47.28</v>
      </c>
      <c r="F47" s="147"/>
      <c r="G47" s="49"/>
      <c r="H47" s="75"/>
      <c r="I47" s="110">
        <f>'Moors League'!I42</f>
        <v>1</v>
      </c>
    </row>
    <row r="48" spans="1:9" s="45" customFormat="1" ht="21.75" customHeight="1">
      <c r="A48" s="50">
        <v>35</v>
      </c>
      <c r="B48" s="90" t="s">
        <v>96</v>
      </c>
      <c r="C48" s="90" t="s">
        <v>116</v>
      </c>
      <c r="D48" s="286" t="s">
        <v>271</v>
      </c>
      <c r="E48" s="94">
        <f>'Moors League'!H43</f>
        <v>35.63</v>
      </c>
      <c r="F48" s="147"/>
      <c r="G48" s="49"/>
      <c r="H48" s="75"/>
      <c r="I48" s="110">
        <f>'Moors League'!I43</f>
        <v>1</v>
      </c>
    </row>
    <row r="49" spans="1:9" s="45" customFormat="1" ht="21.75" customHeight="1">
      <c r="A49" s="50">
        <v>36</v>
      </c>
      <c r="B49" s="90" t="s">
        <v>98</v>
      </c>
      <c r="C49" s="90" t="s">
        <v>116</v>
      </c>
      <c r="D49" s="286" t="s">
        <v>258</v>
      </c>
      <c r="E49" s="94">
        <f>'Moors League'!H44</f>
        <v>31.08</v>
      </c>
      <c r="F49" s="147"/>
      <c r="G49" s="49"/>
      <c r="H49" s="75"/>
      <c r="I49" s="110">
        <f>'Moors League'!I44</f>
        <v>1</v>
      </c>
    </row>
    <row r="50" spans="1:9" s="45" customFormat="1" ht="21.75" customHeight="1">
      <c r="A50" s="50">
        <v>37</v>
      </c>
      <c r="B50" s="90" t="s">
        <v>99</v>
      </c>
      <c r="C50" s="90" t="s">
        <v>117</v>
      </c>
      <c r="D50" s="286" t="s">
        <v>269</v>
      </c>
      <c r="E50" s="94">
        <f>'Moors League'!H45</f>
        <v>26.03</v>
      </c>
      <c r="F50" s="249"/>
      <c r="G50" s="49"/>
      <c r="H50" s="75"/>
      <c r="I50" s="110">
        <f>'Moors League'!I45</f>
        <v>1</v>
      </c>
    </row>
    <row r="51" spans="1:9" s="45" customFormat="1" ht="21.75" customHeight="1">
      <c r="A51" s="50">
        <v>38</v>
      </c>
      <c r="B51" s="90" t="s">
        <v>101</v>
      </c>
      <c r="C51" s="90" t="s">
        <v>117</v>
      </c>
      <c r="D51" s="294" t="s">
        <v>183</v>
      </c>
      <c r="E51" s="94">
        <f>'Moors League'!H46</f>
        <v>27.89</v>
      </c>
      <c r="F51" s="147"/>
      <c r="G51" s="49"/>
      <c r="H51" s="75"/>
      <c r="I51" s="110">
        <f>'Moors League'!I46</f>
        <v>1</v>
      </c>
    </row>
    <row r="52" spans="1:9" s="45" customFormat="1" ht="21.75" customHeight="1">
      <c r="A52" s="50">
        <v>39</v>
      </c>
      <c r="B52" s="90" t="s">
        <v>102</v>
      </c>
      <c r="C52" s="90" t="s">
        <v>94</v>
      </c>
      <c r="D52" s="286" t="s">
        <v>260</v>
      </c>
      <c r="E52" s="94">
        <f>'Moors League'!H47</f>
        <v>38.86</v>
      </c>
      <c r="F52" s="147"/>
      <c r="G52" s="49"/>
      <c r="H52" s="75"/>
      <c r="I52" s="110">
        <f>'Moors League'!I47</f>
        <v>1</v>
      </c>
    </row>
    <row r="53" spans="1:9" s="45" customFormat="1" ht="21.75" customHeight="1">
      <c r="A53" s="50">
        <v>40</v>
      </c>
      <c r="B53" s="90" t="s">
        <v>104</v>
      </c>
      <c r="C53" s="90" t="s">
        <v>94</v>
      </c>
      <c r="D53" s="286" t="s">
        <v>286</v>
      </c>
      <c r="E53" s="114">
        <f>'Moors League'!H48</f>
        <v>35.05</v>
      </c>
      <c r="F53" s="147"/>
      <c r="G53" s="49"/>
      <c r="H53" s="75"/>
      <c r="I53" s="110">
        <f>'Moors League'!I48</f>
        <v>2</v>
      </c>
    </row>
    <row r="54" spans="1:9" s="45" customFormat="1" ht="21.75" customHeight="1">
      <c r="A54" s="50">
        <v>41</v>
      </c>
      <c r="B54" s="90" t="s">
        <v>90</v>
      </c>
      <c r="C54" s="90" t="s">
        <v>106</v>
      </c>
      <c r="D54" s="286" t="s">
        <v>271</v>
      </c>
      <c r="E54" s="97"/>
      <c r="F54" s="285" t="s">
        <v>291</v>
      </c>
      <c r="G54" s="101"/>
      <c r="H54" s="76"/>
      <c r="I54" s="89"/>
    </row>
    <row r="55" spans="1:9" s="45" customFormat="1" ht="21.75" customHeight="1">
      <c r="A55" s="50"/>
      <c r="B55" s="92"/>
      <c r="C55" s="92"/>
      <c r="D55" s="286" t="s">
        <v>254</v>
      </c>
      <c r="E55" s="97"/>
      <c r="F55" s="288" t="s">
        <v>287</v>
      </c>
      <c r="G55" s="101"/>
      <c r="H55" s="103" t="str">
        <f>'Moors League'!H49</f>
        <v>1.02.47</v>
      </c>
      <c r="I55" s="110">
        <f>'Moors League'!I49</f>
        <v>2</v>
      </c>
    </row>
    <row r="56" spans="1:9" s="45" customFormat="1" ht="21.75" customHeight="1">
      <c r="A56" s="50">
        <v>42</v>
      </c>
      <c r="B56" s="90" t="s">
        <v>92</v>
      </c>
      <c r="C56" s="90" t="s">
        <v>106</v>
      </c>
      <c r="D56" s="286" t="s">
        <v>255</v>
      </c>
      <c r="E56" s="97"/>
      <c r="F56" s="286" t="s">
        <v>288</v>
      </c>
      <c r="G56" s="101"/>
      <c r="H56" s="76"/>
      <c r="I56" s="89"/>
    </row>
    <row r="57" spans="1:9" s="45" customFormat="1" ht="21.75" customHeight="1">
      <c r="A57" s="50"/>
      <c r="B57" s="92"/>
      <c r="C57" s="92"/>
      <c r="D57" s="286" t="s">
        <v>275</v>
      </c>
      <c r="E57" s="97"/>
      <c r="F57" s="288" t="s">
        <v>272</v>
      </c>
      <c r="G57" s="101"/>
      <c r="H57" s="94">
        <f>'Moors League'!H50</f>
        <v>53.23</v>
      </c>
      <c r="I57" s="110">
        <f>'Moors League'!I50</f>
        <v>1</v>
      </c>
    </row>
    <row r="58" spans="1:9" s="45" customFormat="1" ht="21.75" customHeight="1">
      <c r="A58" s="50">
        <v>43</v>
      </c>
      <c r="B58" s="90" t="s">
        <v>93</v>
      </c>
      <c r="C58" s="90" t="s">
        <v>105</v>
      </c>
      <c r="D58" s="286" t="s">
        <v>263</v>
      </c>
      <c r="E58" s="97" t="s">
        <v>19</v>
      </c>
      <c r="F58" s="286" t="s">
        <v>273</v>
      </c>
      <c r="G58" s="101" t="s">
        <v>20</v>
      </c>
      <c r="H58" s="76"/>
      <c r="I58" s="89"/>
    </row>
    <row r="59" spans="1:9" s="45" customFormat="1" ht="21.75" customHeight="1">
      <c r="A59" s="50"/>
      <c r="B59" s="92"/>
      <c r="C59" s="92"/>
      <c r="D59" s="286" t="s">
        <v>256</v>
      </c>
      <c r="E59" s="97" t="s">
        <v>21</v>
      </c>
      <c r="F59" s="288" t="s">
        <v>262</v>
      </c>
      <c r="G59" s="101" t="s">
        <v>22</v>
      </c>
      <c r="H59" s="94" t="str">
        <f>'Moors League'!H51</f>
        <v>1.20.35</v>
      </c>
      <c r="I59" s="110">
        <f>'Moors League'!I51</f>
        <v>2</v>
      </c>
    </row>
    <row r="60" spans="1:9" s="45" customFormat="1" ht="21.75" customHeight="1">
      <c r="A60" s="50">
        <v>44</v>
      </c>
      <c r="B60" s="90" t="s">
        <v>95</v>
      </c>
      <c r="C60" s="90" t="s">
        <v>105</v>
      </c>
      <c r="D60" s="286" t="s">
        <v>270</v>
      </c>
      <c r="E60" s="97" t="s">
        <v>19</v>
      </c>
      <c r="F60" s="286" t="s">
        <v>292</v>
      </c>
      <c r="G60" s="101" t="s">
        <v>20</v>
      </c>
      <c r="H60" s="76"/>
      <c r="I60" s="89"/>
    </row>
    <row r="61" spans="1:9" s="45" customFormat="1" ht="21.75" customHeight="1">
      <c r="A61" s="50"/>
      <c r="B61" s="92"/>
      <c r="C61" s="92"/>
      <c r="D61" s="286" t="s">
        <v>257</v>
      </c>
      <c r="E61" s="97" t="s">
        <v>21</v>
      </c>
      <c r="F61" s="288" t="s">
        <v>264</v>
      </c>
      <c r="G61" s="101" t="s">
        <v>22</v>
      </c>
      <c r="H61" s="94" t="str">
        <f>'Moors League'!H52</f>
        <v>1.21.80</v>
      </c>
      <c r="I61" s="110">
        <f>'Moors League'!I52</f>
        <v>2</v>
      </c>
    </row>
    <row r="62" spans="1:9" s="45" customFormat="1" ht="21.75" customHeight="1">
      <c r="A62" s="50">
        <v>45</v>
      </c>
      <c r="B62" s="90" t="s">
        <v>102</v>
      </c>
      <c r="C62" s="90" t="s">
        <v>118</v>
      </c>
      <c r="D62" s="286" t="s">
        <v>260</v>
      </c>
      <c r="E62" s="244">
        <f>'Moors League'!H53</f>
        <v>33.12</v>
      </c>
      <c r="F62" s="147"/>
      <c r="G62" s="49"/>
      <c r="H62" s="75"/>
      <c r="I62" s="110">
        <f>'Moors League'!I53</f>
        <v>2</v>
      </c>
    </row>
    <row r="63" spans="1:9" s="45" customFormat="1" ht="21.75" customHeight="1">
      <c r="A63" s="50">
        <v>46</v>
      </c>
      <c r="B63" s="90" t="s">
        <v>104</v>
      </c>
      <c r="C63" s="90" t="s">
        <v>118</v>
      </c>
      <c r="D63" s="286" t="s">
        <v>286</v>
      </c>
      <c r="E63" s="94">
        <f>'Moors League'!H54</f>
        <v>29.28</v>
      </c>
      <c r="F63" s="147"/>
      <c r="G63" s="49"/>
      <c r="H63" s="75"/>
      <c r="I63" s="110">
        <f>'Moors League'!I54</f>
        <v>2</v>
      </c>
    </row>
    <row r="64" spans="1:9" s="45" customFormat="1" ht="21.75" customHeight="1">
      <c r="A64" s="50">
        <v>47</v>
      </c>
      <c r="B64" s="90" t="s">
        <v>99</v>
      </c>
      <c r="C64" s="90" t="s">
        <v>119</v>
      </c>
      <c r="D64" s="286" t="s">
        <v>259</v>
      </c>
      <c r="E64" s="94">
        <f>'Moors League'!H55</f>
        <v>22.39</v>
      </c>
      <c r="F64" s="147"/>
      <c r="G64" s="49"/>
      <c r="H64" s="75"/>
      <c r="I64" s="110">
        <f>'Moors League'!I55</f>
        <v>3</v>
      </c>
    </row>
    <row r="65" spans="1:9" s="45" customFormat="1" ht="21.75" customHeight="1">
      <c r="A65" s="50">
        <v>48</v>
      </c>
      <c r="B65" s="90" t="s">
        <v>101</v>
      </c>
      <c r="C65" s="90" t="s">
        <v>119</v>
      </c>
      <c r="D65" s="286" t="s">
        <v>285</v>
      </c>
      <c r="E65" s="94">
        <f>'Moors League'!H56</f>
        <v>31.08</v>
      </c>
      <c r="F65" s="249"/>
      <c r="G65" s="49"/>
      <c r="H65" s="75"/>
      <c r="I65" s="110">
        <f>'Moors League'!I56</f>
        <v>1</v>
      </c>
    </row>
    <row r="66" spans="1:9" s="45" customFormat="1" ht="21.75" customHeight="1">
      <c r="A66" s="50">
        <v>49</v>
      </c>
      <c r="B66" s="90" t="s">
        <v>96</v>
      </c>
      <c r="C66" s="90" t="s">
        <v>120</v>
      </c>
      <c r="D66" s="286" t="s">
        <v>287</v>
      </c>
      <c r="E66" s="94">
        <f>'Moors League'!H57</f>
        <v>37.17</v>
      </c>
      <c r="F66" s="147"/>
      <c r="G66" s="49"/>
      <c r="H66" s="75"/>
      <c r="I66" s="110">
        <f>'Moors League'!I57</f>
        <v>2</v>
      </c>
    </row>
    <row r="67" spans="1:9" s="45" customFormat="1" ht="21.75" customHeight="1">
      <c r="A67" s="50">
        <v>50</v>
      </c>
      <c r="B67" s="90" t="s">
        <v>98</v>
      </c>
      <c r="C67" s="90" t="s">
        <v>120</v>
      </c>
      <c r="D67" s="286" t="s">
        <v>258</v>
      </c>
      <c r="E67" s="94">
        <f>'Moors League'!H58</f>
        <v>39.07</v>
      </c>
      <c r="F67" s="147"/>
      <c r="G67" s="49"/>
      <c r="H67" s="75"/>
      <c r="I67" s="110">
        <f>'Moors League'!I58</f>
        <v>1</v>
      </c>
    </row>
    <row r="68" spans="1:9" s="45" customFormat="1" ht="21.75" customHeight="1">
      <c r="A68" s="50">
        <v>51</v>
      </c>
      <c r="B68" s="90" t="s">
        <v>93</v>
      </c>
      <c r="C68" s="90" t="s">
        <v>107</v>
      </c>
      <c r="D68" s="286" t="s">
        <v>256</v>
      </c>
      <c r="E68" s="94">
        <f>'Moors League'!H59</f>
        <v>47.13</v>
      </c>
      <c r="F68" s="147"/>
      <c r="G68" s="49"/>
      <c r="H68" s="75"/>
      <c r="I68" s="110">
        <f>'Moors League'!I59</f>
        <v>3</v>
      </c>
    </row>
    <row r="69" spans="1:9" s="45" customFormat="1" ht="21.75" customHeight="1">
      <c r="A69" s="50">
        <v>52</v>
      </c>
      <c r="B69" s="90" t="s">
        <v>95</v>
      </c>
      <c r="C69" s="90" t="s">
        <v>107</v>
      </c>
      <c r="D69" s="286" t="s">
        <v>257</v>
      </c>
      <c r="E69" s="94">
        <f>'Moors League'!H60</f>
        <v>46.04</v>
      </c>
      <c r="F69" s="147"/>
      <c r="G69" s="49"/>
      <c r="H69" s="75"/>
      <c r="I69" s="110">
        <f>'Moors League'!I60</f>
        <v>2</v>
      </c>
    </row>
    <row r="70" spans="1:9" s="45" customFormat="1" ht="21.75" customHeight="1">
      <c r="A70" s="50">
        <v>53</v>
      </c>
      <c r="B70" s="90" t="s">
        <v>90</v>
      </c>
      <c r="C70" s="90" t="s">
        <v>110</v>
      </c>
      <c r="D70" s="286" t="s">
        <v>260</v>
      </c>
      <c r="E70" s="94">
        <f>'Moors League'!H61</f>
        <v>33.38</v>
      </c>
      <c r="F70" s="147"/>
      <c r="G70" s="49"/>
      <c r="H70" s="75"/>
      <c r="I70" s="110">
        <f>'Moors League'!I61</f>
        <v>2</v>
      </c>
    </row>
    <row r="71" spans="1:9" s="45" customFormat="1" ht="21.75" customHeight="1">
      <c r="A71" s="50">
        <v>54</v>
      </c>
      <c r="B71" s="90" t="s">
        <v>92</v>
      </c>
      <c r="C71" s="90" t="s">
        <v>110</v>
      </c>
      <c r="D71" s="286" t="s">
        <v>275</v>
      </c>
      <c r="E71" s="94">
        <f>'Moors League'!H62</f>
        <v>29.12</v>
      </c>
      <c r="F71" s="147"/>
      <c r="G71" s="49"/>
      <c r="H71" s="75"/>
      <c r="I71" s="110">
        <f>'Moors League'!I62</f>
        <v>1</v>
      </c>
    </row>
    <row r="72" spans="1:9" s="45" customFormat="1" ht="21.75" customHeight="1">
      <c r="A72" s="50">
        <v>55</v>
      </c>
      <c r="B72" s="90" t="s">
        <v>102</v>
      </c>
      <c r="C72" s="90" t="s">
        <v>106</v>
      </c>
      <c r="D72" s="286" t="s">
        <v>271</v>
      </c>
      <c r="E72" s="98"/>
      <c r="F72" s="285" t="s">
        <v>267</v>
      </c>
      <c r="G72" s="102"/>
      <c r="H72" s="76"/>
      <c r="I72" s="89"/>
    </row>
    <row r="73" spans="1:9" s="45" customFormat="1" ht="21.75" customHeight="1">
      <c r="A73" s="50"/>
      <c r="B73" s="92"/>
      <c r="C73" s="92"/>
      <c r="D73" s="286" t="s">
        <v>291</v>
      </c>
      <c r="E73" s="98"/>
      <c r="F73" s="288" t="s">
        <v>260</v>
      </c>
      <c r="G73" s="101"/>
      <c r="H73" s="94" t="str">
        <f>'Moors League'!H63</f>
        <v>1.05.31</v>
      </c>
      <c r="I73" s="110">
        <f>'Moors League'!I63</f>
        <v>1</v>
      </c>
    </row>
    <row r="74" spans="1:9" s="45" customFormat="1" ht="21.75" customHeight="1">
      <c r="A74" s="50">
        <v>56</v>
      </c>
      <c r="B74" s="90" t="s">
        <v>104</v>
      </c>
      <c r="C74" s="90" t="s">
        <v>106</v>
      </c>
      <c r="D74" s="286" t="s">
        <v>268</v>
      </c>
      <c r="E74" s="97"/>
      <c r="F74" s="286" t="s">
        <v>261</v>
      </c>
      <c r="G74" s="102"/>
      <c r="H74" s="75"/>
      <c r="I74" s="88"/>
    </row>
    <row r="75" spans="1:9" s="45" customFormat="1" ht="21.75" customHeight="1">
      <c r="A75" s="50"/>
      <c r="B75" s="92"/>
      <c r="C75" s="92"/>
      <c r="D75" s="286" t="s">
        <v>266</v>
      </c>
      <c r="E75" s="97"/>
      <c r="F75" s="288" t="s">
        <v>286</v>
      </c>
      <c r="G75" s="102"/>
      <c r="H75" s="94" t="str">
        <f>'Moors League'!H64</f>
        <v>1.00.72</v>
      </c>
      <c r="I75" s="110">
        <f>'Moors League'!I64</f>
        <v>2</v>
      </c>
    </row>
    <row r="76" spans="1:9" s="45" customFormat="1" ht="21.75" customHeight="1">
      <c r="A76" s="50">
        <v>57</v>
      </c>
      <c r="B76" s="90" t="s">
        <v>111</v>
      </c>
      <c r="C76" s="90" t="s">
        <v>105</v>
      </c>
      <c r="D76" s="286" t="s">
        <v>265</v>
      </c>
      <c r="E76" s="97" t="s">
        <v>19</v>
      </c>
      <c r="F76" s="286" t="s">
        <v>269</v>
      </c>
      <c r="G76" s="101" t="s">
        <v>20</v>
      </c>
      <c r="H76" s="280"/>
      <c r="I76" s="89"/>
    </row>
    <row r="77" spans="1:9" s="45" customFormat="1" ht="21.75" customHeight="1">
      <c r="A77" s="50"/>
      <c r="B77" s="92"/>
      <c r="C77" s="92"/>
      <c r="D77" s="287" t="s">
        <v>259</v>
      </c>
      <c r="E77" s="97" t="s">
        <v>21</v>
      </c>
      <c r="F77" s="286" t="s">
        <v>290</v>
      </c>
      <c r="G77" s="101" t="s">
        <v>22</v>
      </c>
      <c r="H77" s="94" t="str">
        <f>'Moors League'!H65</f>
        <v>1.35.74</v>
      </c>
      <c r="I77" s="110">
        <f>'Moors League'!I65</f>
        <v>2</v>
      </c>
    </row>
    <row r="78" spans="1:9" s="45" customFormat="1" ht="21.75" customHeight="1">
      <c r="A78" s="50">
        <v>58</v>
      </c>
      <c r="B78" s="90" t="s">
        <v>112</v>
      </c>
      <c r="C78" s="90" t="s">
        <v>105</v>
      </c>
      <c r="D78" s="294" t="s">
        <v>183</v>
      </c>
      <c r="E78" s="97" t="s">
        <v>19</v>
      </c>
      <c r="F78" s="286"/>
      <c r="G78" s="101" t="s">
        <v>20</v>
      </c>
      <c r="H78" s="76"/>
      <c r="I78" s="89"/>
    </row>
    <row r="79" spans="1:9" s="45" customFormat="1" ht="21.75" customHeight="1">
      <c r="A79" s="50"/>
      <c r="B79" s="92"/>
      <c r="C79" s="92"/>
      <c r="D79" s="286"/>
      <c r="E79" s="97" t="s">
        <v>21</v>
      </c>
      <c r="F79" s="288"/>
      <c r="G79" s="101" t="s">
        <v>22</v>
      </c>
      <c r="H79" s="94" t="str">
        <f>'Moors League'!H66</f>
        <v>DNS</v>
      </c>
      <c r="I79" s="110">
        <f>'Moors League'!I66</f>
        <v>0</v>
      </c>
    </row>
    <row r="80" spans="1:9" s="45" customFormat="1" ht="21.75" customHeight="1">
      <c r="A80" s="50">
        <v>59</v>
      </c>
      <c r="B80" s="90" t="s">
        <v>121</v>
      </c>
      <c r="C80" s="90" t="s">
        <v>122</v>
      </c>
      <c r="D80" s="286" t="s">
        <v>260</v>
      </c>
      <c r="E80" s="97"/>
      <c r="F80" s="286" t="s">
        <v>254</v>
      </c>
      <c r="G80" s="101"/>
      <c r="H80" s="75"/>
      <c r="I80" s="88"/>
    </row>
    <row r="81" spans="1:9" s="45" customFormat="1" ht="21.75" customHeight="1">
      <c r="A81" s="50"/>
      <c r="B81" s="92"/>
      <c r="C81" s="92"/>
      <c r="D81" s="286" t="s">
        <v>271</v>
      </c>
      <c r="E81" s="97"/>
      <c r="F81" s="288" t="s">
        <v>287</v>
      </c>
      <c r="G81" s="101"/>
      <c r="H81" s="94" t="str">
        <f>'Moors League'!H67</f>
        <v>1.01.91</v>
      </c>
      <c r="I81" s="110">
        <f>'Moors League'!I67</f>
        <v>2</v>
      </c>
    </row>
    <row r="82" spans="1:9" s="45" customFormat="1" ht="21.75" customHeight="1">
      <c r="A82" s="50">
        <v>60</v>
      </c>
      <c r="B82" s="90" t="s">
        <v>114</v>
      </c>
      <c r="C82" s="90" t="s">
        <v>122</v>
      </c>
      <c r="D82" s="286" t="s">
        <v>268</v>
      </c>
      <c r="E82" s="97"/>
      <c r="F82" s="288" t="s">
        <v>261</v>
      </c>
      <c r="G82" s="102"/>
      <c r="H82" s="75"/>
      <c r="I82" s="88"/>
    </row>
    <row r="83" spans="1:9" s="45" customFormat="1" ht="21.75" customHeight="1">
      <c r="A83" s="50"/>
      <c r="B83" s="92"/>
      <c r="C83" s="92"/>
      <c r="D83" s="201" t="s">
        <v>258</v>
      </c>
      <c r="E83" s="97"/>
      <c r="F83" s="286" t="s">
        <v>286</v>
      </c>
      <c r="G83" s="102"/>
      <c r="H83" s="94">
        <f>'Moors League'!H68</f>
        <v>59.24</v>
      </c>
      <c r="I83" s="110">
        <f>'Moors League'!I68</f>
        <v>1</v>
      </c>
    </row>
    <row r="84" spans="1:9" s="45" customFormat="1" ht="21.75" customHeight="1">
      <c r="A84" s="50">
        <v>61</v>
      </c>
      <c r="B84" s="90" t="s">
        <v>123</v>
      </c>
      <c r="C84" s="90" t="s">
        <v>124</v>
      </c>
      <c r="D84" s="286" t="s">
        <v>259</v>
      </c>
      <c r="E84" s="97"/>
      <c r="F84" s="286" t="s">
        <v>285</v>
      </c>
      <c r="G84" s="101"/>
      <c r="H84" s="75"/>
      <c r="I84" s="109"/>
    </row>
    <row r="85" spans="1:9" s="45" customFormat="1" ht="21.75" customHeight="1">
      <c r="A85" s="50"/>
      <c r="B85" s="92"/>
      <c r="C85" s="92"/>
      <c r="D85" s="287" t="s">
        <v>256</v>
      </c>
      <c r="E85" s="97"/>
      <c r="F85" s="286" t="s">
        <v>264</v>
      </c>
      <c r="G85" s="102"/>
      <c r="H85" s="75"/>
      <c r="I85" s="84"/>
    </row>
    <row r="86" spans="1:9" s="45" customFormat="1" ht="21.75" customHeight="1">
      <c r="A86" s="50"/>
      <c r="B86" s="92"/>
      <c r="C86" s="92"/>
      <c r="D86" s="286" t="s">
        <v>260</v>
      </c>
      <c r="E86" s="97"/>
      <c r="F86" s="286" t="s">
        <v>286</v>
      </c>
      <c r="G86" s="101"/>
      <c r="H86" s="75"/>
      <c r="I86" s="84"/>
    </row>
    <row r="87" spans="1:9" s="45" customFormat="1" ht="21.75" customHeight="1">
      <c r="A87" s="50" t="s">
        <v>23</v>
      </c>
      <c r="B87" s="92"/>
      <c r="C87" s="92"/>
      <c r="D87" s="286" t="s">
        <v>287</v>
      </c>
      <c r="E87" s="97"/>
      <c r="F87" s="286" t="s">
        <v>258</v>
      </c>
      <c r="G87" s="102"/>
      <c r="H87" s="75"/>
      <c r="I87" s="84"/>
    </row>
    <row r="88" spans="1:9" s="45" customFormat="1" ht="21.75" customHeight="1" thickBot="1">
      <c r="A88" s="50"/>
      <c r="B88" s="92"/>
      <c r="C88" s="92"/>
      <c r="D88" s="289" t="s">
        <v>254</v>
      </c>
      <c r="E88" s="97"/>
      <c r="F88" s="286" t="s">
        <v>275</v>
      </c>
      <c r="G88" s="113"/>
      <c r="H88" s="114" t="str">
        <f>'Moors League'!H69</f>
        <v>2.42.16</v>
      </c>
      <c r="I88" s="111">
        <f>'Moors League'!I69</f>
        <v>1</v>
      </c>
    </row>
    <row r="89" spans="5:9" ht="24.75" customHeight="1" thickBot="1">
      <c r="E89" s="271"/>
      <c r="G89" s="333" t="s">
        <v>81</v>
      </c>
      <c r="H89" s="334"/>
      <c r="I89" s="85">
        <f>SUM(I4:I88)</f>
        <v>98</v>
      </c>
    </row>
  </sheetData>
  <sheetProtection/>
  <mergeCells count="4">
    <mergeCell ref="A1:D1"/>
    <mergeCell ref="A2:B2"/>
    <mergeCell ref="H14:I14"/>
    <mergeCell ref="G89:H89"/>
  </mergeCells>
  <printOptions/>
  <pageMargins left="0.7" right="0.7" top="0.75" bottom="0.75" header="0.3" footer="0.3"/>
  <pageSetup orientation="portrait" paperSize="9"/>
  <ignoredErrors>
    <ignoredError sqref="C2 F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F81" sqref="F81"/>
    </sheetView>
  </sheetViews>
  <sheetFormatPr defaultColWidth="9.140625" defaultRowHeight="12.75"/>
  <cols>
    <col min="1" max="1" width="3.7109375" style="240" customWidth="1"/>
    <col min="2" max="2" width="14.140625" style="230" bestFit="1" customWidth="1"/>
    <col min="3" max="3" width="19.28125" style="230" bestFit="1" customWidth="1"/>
    <col min="4" max="4" width="20.28125" style="264" bestFit="1" customWidth="1"/>
    <col min="5" max="5" width="9.140625" style="47" customWidth="1"/>
    <col min="6" max="6" width="20.28125" style="230" customWidth="1"/>
    <col min="7" max="7" width="10.140625" style="47" bestFit="1" customWidth="1"/>
    <col min="8" max="8" width="8.421875" style="228" bestFit="1" customWidth="1"/>
    <col min="9" max="9" width="9.140625" style="229" customWidth="1"/>
    <col min="10" max="16384" width="9.140625" style="230" customWidth="1"/>
  </cols>
  <sheetData>
    <row r="1" spans="1:6" ht="29.25" customHeight="1">
      <c r="A1" s="330" t="s">
        <v>17</v>
      </c>
      <c r="B1" s="331"/>
      <c r="C1" s="331"/>
      <c r="D1" s="331"/>
      <c r="F1" s="227" t="str">
        <f>'Moors League'!W86</f>
        <v>Saltburn &amp; Marske</v>
      </c>
    </row>
    <row r="2" spans="1:9" s="232" customFormat="1" ht="18.75">
      <c r="A2" s="332" t="s">
        <v>125</v>
      </c>
      <c r="B2" s="332"/>
      <c r="C2" s="231" t="str">
        <f>'Moors League'!C3</f>
        <v>Eston (Host Club - Stokesley)</v>
      </c>
      <c r="D2" s="231"/>
      <c r="E2" s="232" t="s">
        <v>18</v>
      </c>
      <c r="F2" s="233" t="str">
        <f>'Moors League'!L3</f>
        <v>18th May 2013</v>
      </c>
      <c r="H2" s="234"/>
      <c r="I2" s="235"/>
    </row>
    <row r="3" spans="1:9" s="237" customFormat="1" ht="12.75">
      <c r="A3" s="236"/>
      <c r="E3" s="37"/>
      <c r="G3" s="37"/>
      <c r="H3" s="80"/>
      <c r="I3" s="84" t="s">
        <v>12</v>
      </c>
    </row>
    <row r="4" spans="1:9" s="237" customFormat="1" ht="21.75" customHeight="1">
      <c r="A4" s="238">
        <v>1</v>
      </c>
      <c r="B4" s="90" t="s">
        <v>90</v>
      </c>
      <c r="C4" s="90" t="s">
        <v>91</v>
      </c>
      <c r="D4" s="199" t="s">
        <v>195</v>
      </c>
      <c r="E4" s="94">
        <f>'Moors League'!L9</f>
        <v>34.14</v>
      </c>
      <c r="F4" s="39"/>
      <c r="G4" s="53"/>
      <c r="H4" s="80"/>
      <c r="I4" s="110">
        <f>'Moors League'!M9</f>
        <v>4</v>
      </c>
    </row>
    <row r="5" spans="1:9" s="237" customFormat="1" ht="21.75" customHeight="1">
      <c r="A5" s="238">
        <v>2</v>
      </c>
      <c r="B5" s="91" t="s">
        <v>92</v>
      </c>
      <c r="C5" s="91" t="s">
        <v>91</v>
      </c>
      <c r="D5" s="200" t="s">
        <v>296</v>
      </c>
      <c r="E5" s="94">
        <f>'Moors League'!L10</f>
        <v>30.45</v>
      </c>
      <c r="F5" s="39"/>
      <c r="G5" s="53"/>
      <c r="H5" s="80"/>
      <c r="I5" s="110">
        <f>'Moors League'!M10</f>
        <v>4</v>
      </c>
    </row>
    <row r="6" spans="1:9" s="237" customFormat="1" ht="21.75" customHeight="1">
      <c r="A6" s="238">
        <v>3</v>
      </c>
      <c r="B6" s="90" t="s">
        <v>93</v>
      </c>
      <c r="C6" s="90" t="s">
        <v>94</v>
      </c>
      <c r="D6" s="199" t="s">
        <v>297</v>
      </c>
      <c r="E6" s="94">
        <f>'Moors League'!L11</f>
        <v>38.94</v>
      </c>
      <c r="F6" s="39"/>
      <c r="G6" s="53"/>
      <c r="H6" s="80"/>
      <c r="I6" s="110">
        <f>'Moors League'!M11</f>
        <v>2</v>
      </c>
    </row>
    <row r="7" spans="1:9" s="237" customFormat="1" ht="21.75" customHeight="1">
      <c r="A7" s="238">
        <v>4</v>
      </c>
      <c r="B7" s="90" t="s">
        <v>95</v>
      </c>
      <c r="C7" s="90" t="s">
        <v>94</v>
      </c>
      <c r="D7" s="199" t="s">
        <v>298</v>
      </c>
      <c r="E7" s="94">
        <f>'Moors League'!L12</f>
        <v>37.24</v>
      </c>
      <c r="F7" s="39"/>
      <c r="G7" s="53"/>
      <c r="H7" s="80"/>
      <c r="I7" s="110">
        <f>'Moors League'!M12</f>
        <v>4</v>
      </c>
    </row>
    <row r="8" spans="1:9" s="237" customFormat="1" ht="21.75" customHeight="1">
      <c r="A8" s="238">
        <v>5</v>
      </c>
      <c r="B8" s="90" t="s">
        <v>96</v>
      </c>
      <c r="C8" s="90" t="s">
        <v>97</v>
      </c>
      <c r="D8" s="199" t="s">
        <v>299</v>
      </c>
      <c r="E8" s="94">
        <f>'Moors League'!L13</f>
        <v>40.99</v>
      </c>
      <c r="F8" s="39"/>
      <c r="G8" s="53"/>
      <c r="H8" s="80"/>
      <c r="I8" s="110">
        <f>'Moors League'!M13</f>
        <v>4</v>
      </c>
    </row>
    <row r="9" spans="1:9" s="237" customFormat="1" ht="21.75" customHeight="1">
      <c r="A9" s="238">
        <v>6</v>
      </c>
      <c r="B9" s="90" t="s">
        <v>98</v>
      </c>
      <c r="C9" s="90" t="s">
        <v>97</v>
      </c>
      <c r="D9" s="199" t="s">
        <v>300</v>
      </c>
      <c r="E9" s="94">
        <f>'Moors League'!L14</f>
        <v>37.34</v>
      </c>
      <c r="F9" s="39"/>
      <c r="G9" s="53"/>
      <c r="H9" s="80"/>
      <c r="I9" s="110">
        <f>'Moors League'!M14</f>
        <v>3</v>
      </c>
    </row>
    <row r="10" spans="1:9" s="237" customFormat="1" ht="21.75" customHeight="1">
      <c r="A10" s="238">
        <v>7</v>
      </c>
      <c r="B10" s="90" t="s">
        <v>99</v>
      </c>
      <c r="C10" s="90" t="s">
        <v>100</v>
      </c>
      <c r="D10" s="199" t="s">
        <v>325</v>
      </c>
      <c r="E10" s="94">
        <f>'Moors League'!L15</f>
        <v>19.08</v>
      </c>
      <c r="F10" s="39"/>
      <c r="G10" s="53"/>
      <c r="H10" s="80"/>
      <c r="I10" s="110">
        <f>'Moors League'!M15</f>
        <v>1</v>
      </c>
    </row>
    <row r="11" spans="1:9" s="237" customFormat="1" ht="21.75" customHeight="1">
      <c r="A11" s="238">
        <v>8</v>
      </c>
      <c r="B11" s="90" t="s">
        <v>101</v>
      </c>
      <c r="C11" s="90" t="s">
        <v>100</v>
      </c>
      <c r="D11" s="199" t="s">
        <v>316</v>
      </c>
      <c r="E11" s="94">
        <f>'Moors League'!L16</f>
        <v>17.11</v>
      </c>
      <c r="F11" s="39"/>
      <c r="G11" s="53"/>
      <c r="H11" s="80"/>
      <c r="I11" s="110">
        <f>'Moors League'!M16</f>
        <v>3</v>
      </c>
    </row>
    <row r="12" spans="1:9" s="237" customFormat="1" ht="21.75" customHeight="1">
      <c r="A12" s="238">
        <v>9</v>
      </c>
      <c r="B12" s="90" t="s">
        <v>102</v>
      </c>
      <c r="C12" s="90" t="s">
        <v>103</v>
      </c>
      <c r="D12" s="199" t="s">
        <v>195</v>
      </c>
      <c r="E12" s="94">
        <f>'Moors League'!L17</f>
        <v>34.97</v>
      </c>
      <c r="F12" s="252" t="s">
        <v>23</v>
      </c>
      <c r="G12" s="53"/>
      <c r="H12" s="80"/>
      <c r="I12" s="110">
        <f>'Moors League'!M17</f>
        <v>4</v>
      </c>
    </row>
    <row r="13" spans="1:9" s="237" customFormat="1" ht="21.75" customHeight="1">
      <c r="A13" s="238">
        <v>10</v>
      </c>
      <c r="B13" s="90" t="s">
        <v>104</v>
      </c>
      <c r="C13" s="90" t="s">
        <v>103</v>
      </c>
      <c r="D13" s="199" t="s">
        <v>301</v>
      </c>
      <c r="E13" s="94">
        <f>'Moors League'!L18</f>
        <v>32.73</v>
      </c>
      <c r="F13" s="39"/>
      <c r="G13" s="53"/>
      <c r="H13" s="80"/>
      <c r="I13" s="110">
        <f>'Moors League'!M18</f>
        <v>4</v>
      </c>
    </row>
    <row r="14" spans="1:9" s="237" customFormat="1" ht="21.75" customHeight="1">
      <c r="A14" s="238">
        <v>11</v>
      </c>
      <c r="B14" s="90" t="s">
        <v>90</v>
      </c>
      <c r="C14" s="90" t="s">
        <v>105</v>
      </c>
      <c r="D14" s="201" t="s">
        <v>299</v>
      </c>
      <c r="E14" s="95" t="s">
        <v>19</v>
      </c>
      <c r="F14" s="201" t="s">
        <v>321</v>
      </c>
      <c r="G14" s="247" t="s">
        <v>20</v>
      </c>
      <c r="H14" s="99"/>
      <c r="I14" s="89"/>
    </row>
    <row r="15" spans="1:9" s="237" customFormat="1" ht="21.75" customHeight="1">
      <c r="A15" s="238"/>
      <c r="B15" s="90"/>
      <c r="C15" s="90"/>
      <c r="D15" s="201" t="s">
        <v>326</v>
      </c>
      <c r="E15" s="95" t="s">
        <v>21</v>
      </c>
      <c r="F15" s="201" t="s">
        <v>319</v>
      </c>
      <c r="G15" s="247" t="s">
        <v>22</v>
      </c>
      <c r="H15" s="94" t="str">
        <f>'Moors League'!L19</f>
        <v>1.07.74</v>
      </c>
      <c r="I15" s="115">
        <f>'Moors League'!M19</f>
        <v>3</v>
      </c>
    </row>
    <row r="16" spans="1:9" s="237" customFormat="1" ht="21.75" customHeight="1">
      <c r="A16" s="238">
        <v>12</v>
      </c>
      <c r="B16" s="90" t="s">
        <v>92</v>
      </c>
      <c r="C16" s="90" t="s">
        <v>105</v>
      </c>
      <c r="D16" s="201" t="s">
        <v>296</v>
      </c>
      <c r="E16" s="95" t="s">
        <v>19</v>
      </c>
      <c r="F16" s="201" t="s">
        <v>300</v>
      </c>
      <c r="G16" s="247" t="s">
        <v>20</v>
      </c>
      <c r="H16" s="79"/>
      <c r="I16" s="116"/>
    </row>
    <row r="17" spans="1:9" s="237" customFormat="1" ht="21.75" customHeight="1">
      <c r="A17" s="238"/>
      <c r="B17" s="90"/>
      <c r="C17" s="90"/>
      <c r="D17" s="201" t="s">
        <v>302</v>
      </c>
      <c r="E17" s="95" t="s">
        <v>21</v>
      </c>
      <c r="F17" s="201" t="s">
        <v>312</v>
      </c>
      <c r="G17" s="247" t="s">
        <v>22</v>
      </c>
      <c r="H17" s="94">
        <f>'Moors League'!L20</f>
        <v>57.43</v>
      </c>
      <c r="I17" s="115">
        <f>'Moors League'!M20</f>
        <v>3</v>
      </c>
    </row>
    <row r="18" spans="1:9" s="237" customFormat="1" ht="21.75" customHeight="1">
      <c r="A18" s="238">
        <v>13</v>
      </c>
      <c r="B18" s="90" t="s">
        <v>93</v>
      </c>
      <c r="C18" s="90" t="s">
        <v>106</v>
      </c>
      <c r="D18" s="202" t="s">
        <v>303</v>
      </c>
      <c r="E18" s="95"/>
      <c r="F18" s="296" t="s">
        <v>304</v>
      </c>
      <c r="G18" s="248"/>
      <c r="H18" s="79"/>
      <c r="I18" s="116"/>
    </row>
    <row r="19" spans="1:9" s="237" customFormat="1" ht="21.75" customHeight="1">
      <c r="A19" s="238"/>
      <c r="B19" s="90"/>
      <c r="C19" s="90"/>
      <c r="D19" s="202" t="s">
        <v>317</v>
      </c>
      <c r="E19" s="96"/>
      <c r="F19" s="296" t="s">
        <v>297</v>
      </c>
      <c r="G19" s="248"/>
      <c r="H19" s="94" t="str">
        <f>'Moors League'!L21</f>
        <v>1.07.07</v>
      </c>
      <c r="I19" s="115">
        <f>'Moors League'!M21</f>
        <v>3</v>
      </c>
    </row>
    <row r="20" spans="1:9" s="237" customFormat="1" ht="21.75" customHeight="1">
      <c r="A20" s="238">
        <v>14</v>
      </c>
      <c r="B20" s="90" t="s">
        <v>95</v>
      </c>
      <c r="C20" s="90" t="s">
        <v>106</v>
      </c>
      <c r="D20" s="202" t="s">
        <v>305</v>
      </c>
      <c r="E20" s="95"/>
      <c r="F20" s="296" t="s">
        <v>298</v>
      </c>
      <c r="G20" s="248"/>
      <c r="H20" s="79"/>
      <c r="I20" s="116"/>
    </row>
    <row r="21" spans="1:9" s="237" customFormat="1" ht="21.75" customHeight="1">
      <c r="A21" s="238"/>
      <c r="B21" s="90"/>
      <c r="C21" s="90"/>
      <c r="D21" s="202" t="s">
        <v>306</v>
      </c>
      <c r="E21" s="95"/>
      <c r="F21" s="296" t="s">
        <v>311</v>
      </c>
      <c r="G21" s="248"/>
      <c r="H21" s="94" t="str">
        <f>'Moors League'!L22</f>
        <v>1.03.09</v>
      </c>
      <c r="I21" s="115">
        <f>'Moors League'!M22</f>
        <v>3</v>
      </c>
    </row>
    <row r="22" spans="1:9" s="237" customFormat="1" ht="21.75" customHeight="1">
      <c r="A22" s="238">
        <v>15</v>
      </c>
      <c r="B22" s="90" t="s">
        <v>102</v>
      </c>
      <c r="C22" s="90" t="s">
        <v>107</v>
      </c>
      <c r="D22" s="202" t="s">
        <v>307</v>
      </c>
      <c r="E22" s="94">
        <f>'Moors League'!L23</f>
        <v>42.29</v>
      </c>
      <c r="F22" s="140"/>
      <c r="G22" s="40"/>
      <c r="H22" s="80"/>
      <c r="I22" s="115">
        <f>'Moors League'!M23</f>
        <v>3</v>
      </c>
    </row>
    <row r="23" spans="1:9" s="237" customFormat="1" ht="21.75" customHeight="1">
      <c r="A23" s="238">
        <v>16</v>
      </c>
      <c r="B23" s="90" t="s">
        <v>104</v>
      </c>
      <c r="C23" s="90" t="s">
        <v>107</v>
      </c>
      <c r="D23" s="202" t="s">
        <v>308</v>
      </c>
      <c r="E23" s="94">
        <f>'Moors League'!L24</f>
        <v>38.14</v>
      </c>
      <c r="F23" s="140" t="s">
        <v>23</v>
      </c>
      <c r="G23" s="40"/>
      <c r="H23" s="80"/>
      <c r="I23" s="115">
        <f>'Moors League'!M24</f>
        <v>3</v>
      </c>
    </row>
    <row r="24" spans="1:9" s="237" customFormat="1" ht="21.75" customHeight="1">
      <c r="A24" s="238">
        <v>17</v>
      </c>
      <c r="B24" s="90" t="s">
        <v>99</v>
      </c>
      <c r="C24" s="90" t="s">
        <v>108</v>
      </c>
      <c r="D24" s="202" t="s">
        <v>325</v>
      </c>
      <c r="E24" s="94">
        <f>'Moors League'!L25</f>
        <v>23.93</v>
      </c>
      <c r="F24" s="140"/>
      <c r="G24" s="40"/>
      <c r="H24" s="80"/>
      <c r="I24" s="115">
        <f>'Moors League'!M25</f>
        <v>2</v>
      </c>
    </row>
    <row r="25" spans="1:9" s="237" customFormat="1" ht="21.75" customHeight="1">
      <c r="A25" s="238">
        <v>18</v>
      </c>
      <c r="B25" s="90" t="s">
        <v>101</v>
      </c>
      <c r="C25" s="90" t="s">
        <v>108</v>
      </c>
      <c r="D25" s="202" t="s">
        <v>310</v>
      </c>
      <c r="E25" s="94">
        <f>'Moors League'!L26</f>
        <v>21.73</v>
      </c>
      <c r="F25" s="140"/>
      <c r="G25" s="40"/>
      <c r="H25" s="80"/>
      <c r="I25" s="115">
        <f>'Moors League'!M26</f>
        <v>3</v>
      </c>
    </row>
    <row r="26" spans="1:9" s="237" customFormat="1" ht="21.75" customHeight="1">
      <c r="A26" s="238">
        <v>19</v>
      </c>
      <c r="B26" s="90" t="s">
        <v>96</v>
      </c>
      <c r="C26" s="90" t="s">
        <v>109</v>
      </c>
      <c r="D26" s="202" t="s">
        <v>321</v>
      </c>
      <c r="E26" s="94">
        <f>'Moors League'!L27</f>
        <v>37.9</v>
      </c>
      <c r="F26" s="140"/>
      <c r="G26" s="40"/>
      <c r="H26" s="80"/>
      <c r="I26" s="115">
        <f>'Moors League'!M27</f>
        <v>3</v>
      </c>
    </row>
    <row r="27" spans="1:9" s="237" customFormat="1" ht="21.75" customHeight="1">
      <c r="A27" s="238">
        <v>20</v>
      </c>
      <c r="B27" s="90" t="s">
        <v>98</v>
      </c>
      <c r="C27" s="90" t="s">
        <v>109</v>
      </c>
      <c r="D27" s="202" t="s">
        <v>302</v>
      </c>
      <c r="E27" s="94">
        <f>'Moors League'!L28</f>
        <v>29.92</v>
      </c>
      <c r="F27" s="140"/>
      <c r="G27" s="40"/>
      <c r="H27" s="80"/>
      <c r="I27" s="115">
        <f>'Moors League'!M28</f>
        <v>3</v>
      </c>
    </row>
    <row r="28" spans="1:9" s="237" customFormat="1" ht="21.75" customHeight="1">
      <c r="A28" s="238">
        <v>21</v>
      </c>
      <c r="B28" s="90" t="s">
        <v>93</v>
      </c>
      <c r="C28" s="90" t="s">
        <v>110</v>
      </c>
      <c r="D28" s="199" t="s">
        <v>297</v>
      </c>
      <c r="E28" s="94">
        <f>'Moors League'!L29</f>
        <v>34.38</v>
      </c>
      <c r="F28" s="140"/>
      <c r="G28" s="40"/>
      <c r="H28" s="80"/>
      <c r="I28" s="115">
        <f>'Moors League'!M29</f>
        <v>3</v>
      </c>
    </row>
    <row r="29" spans="1:9" s="237" customFormat="1" ht="21.75" customHeight="1">
      <c r="A29" s="238">
        <v>22</v>
      </c>
      <c r="B29" s="90" t="s">
        <v>95</v>
      </c>
      <c r="C29" s="90" t="s">
        <v>110</v>
      </c>
      <c r="D29" s="202" t="s">
        <v>311</v>
      </c>
      <c r="E29" s="94">
        <f>'Moors League'!L30</f>
        <v>33.92</v>
      </c>
      <c r="F29" s="140"/>
      <c r="G29" s="40"/>
      <c r="H29" s="80"/>
      <c r="I29" s="115">
        <f>'Moors League'!M30</f>
        <v>3</v>
      </c>
    </row>
    <row r="30" spans="1:9" s="237" customFormat="1" ht="21.75" customHeight="1">
      <c r="A30" s="238">
        <v>23</v>
      </c>
      <c r="B30" s="90" t="s">
        <v>90</v>
      </c>
      <c r="C30" s="90" t="s">
        <v>107</v>
      </c>
      <c r="D30" s="202" t="s">
        <v>326</v>
      </c>
      <c r="E30" s="94">
        <f>'Moors League'!L31</f>
        <v>41.49</v>
      </c>
      <c r="F30" s="140"/>
      <c r="G30" s="40"/>
      <c r="H30" s="80"/>
      <c r="I30" s="115">
        <f>'Moors League'!M31</f>
        <v>3</v>
      </c>
    </row>
    <row r="31" spans="1:9" s="237" customFormat="1" ht="21.75" customHeight="1">
      <c r="A31" s="238">
        <v>24</v>
      </c>
      <c r="B31" s="90" t="s">
        <v>92</v>
      </c>
      <c r="C31" s="90" t="s">
        <v>107</v>
      </c>
      <c r="D31" s="202" t="s">
        <v>296</v>
      </c>
      <c r="E31" s="94">
        <f>'Moors League'!L32</f>
        <v>35.08</v>
      </c>
      <c r="F31" s="140"/>
      <c r="G31" s="40"/>
      <c r="H31" s="80"/>
      <c r="I31" s="115">
        <f>'Moors League'!M32</f>
        <v>3</v>
      </c>
    </row>
    <row r="32" spans="1:9" s="237" customFormat="1" ht="21.75" customHeight="1">
      <c r="A32" s="238">
        <v>25</v>
      </c>
      <c r="B32" s="90" t="s">
        <v>102</v>
      </c>
      <c r="C32" s="90" t="s">
        <v>105</v>
      </c>
      <c r="D32" s="201" t="s">
        <v>195</v>
      </c>
      <c r="E32" s="95" t="s">
        <v>19</v>
      </c>
      <c r="F32" s="201" t="s">
        <v>307</v>
      </c>
      <c r="G32" s="247" t="s">
        <v>20</v>
      </c>
      <c r="H32" s="80"/>
      <c r="I32" s="89"/>
    </row>
    <row r="33" spans="1:9" s="237" customFormat="1" ht="21.75" customHeight="1">
      <c r="A33" s="238"/>
      <c r="B33" s="90"/>
      <c r="C33" s="90"/>
      <c r="D33" s="201" t="s">
        <v>313</v>
      </c>
      <c r="E33" s="95" t="s">
        <v>21</v>
      </c>
      <c r="F33" s="201" t="s">
        <v>320</v>
      </c>
      <c r="G33" s="247" t="s">
        <v>22</v>
      </c>
      <c r="H33" s="112" t="str">
        <f>'Moors League'!L33</f>
        <v>1.08.91</v>
      </c>
      <c r="I33" s="117">
        <f>'Moors League'!M33</f>
        <v>4</v>
      </c>
    </row>
    <row r="34" spans="1:9" s="237" customFormat="1" ht="21.75" customHeight="1">
      <c r="A34" s="238">
        <v>26</v>
      </c>
      <c r="B34" s="90" t="s">
        <v>104</v>
      </c>
      <c r="C34" s="90" t="s">
        <v>105</v>
      </c>
      <c r="D34" s="201" t="s">
        <v>327</v>
      </c>
      <c r="E34" s="95" t="s">
        <v>19</v>
      </c>
      <c r="F34" s="203" t="s">
        <v>308</v>
      </c>
      <c r="G34" s="247" t="s">
        <v>20</v>
      </c>
      <c r="H34" s="79"/>
      <c r="I34" s="116"/>
    </row>
    <row r="35" spans="1:9" s="237" customFormat="1" ht="21.75" customHeight="1">
      <c r="A35" s="238"/>
      <c r="B35" s="90"/>
      <c r="C35" s="90"/>
      <c r="D35" s="201" t="s">
        <v>301</v>
      </c>
      <c r="E35" s="95" t="s">
        <v>21</v>
      </c>
      <c r="F35" s="203" t="s">
        <v>318</v>
      </c>
      <c r="G35" s="247" t="s">
        <v>22</v>
      </c>
      <c r="H35" s="112" t="str">
        <f>'Moors League'!L34</f>
        <v>1.02.08</v>
      </c>
      <c r="I35" s="117">
        <f>'Moors League'!M34</f>
        <v>4</v>
      </c>
    </row>
    <row r="36" spans="1:9" s="237" customFormat="1" ht="21.75" customHeight="1">
      <c r="A36" s="238">
        <v>27</v>
      </c>
      <c r="B36" s="260" t="s">
        <v>111</v>
      </c>
      <c r="C36" s="260" t="s">
        <v>106</v>
      </c>
      <c r="D36" s="202" t="s">
        <v>315</v>
      </c>
      <c r="E36" s="95"/>
      <c r="F36" s="296" t="s">
        <v>309</v>
      </c>
      <c r="G36" s="95"/>
      <c r="H36" s="81"/>
      <c r="I36" s="118"/>
    </row>
    <row r="37" spans="1:9" s="237" customFormat="1" ht="21.75" customHeight="1">
      <c r="A37" s="238"/>
      <c r="B37" s="260"/>
      <c r="C37" s="262"/>
      <c r="D37" s="202" t="s">
        <v>328</v>
      </c>
      <c r="E37" s="95"/>
      <c r="F37" s="296" t="s">
        <v>325</v>
      </c>
      <c r="G37" s="95"/>
      <c r="H37" s="112" t="str">
        <f>'Moors League'!L35</f>
        <v>1.20.58</v>
      </c>
      <c r="I37" s="117">
        <f>'Moors League'!M35</f>
        <v>2</v>
      </c>
    </row>
    <row r="38" spans="1:9" s="237" customFormat="1" ht="21.75" customHeight="1">
      <c r="A38" s="238">
        <v>28</v>
      </c>
      <c r="B38" s="260" t="s">
        <v>112</v>
      </c>
      <c r="C38" s="260" t="s">
        <v>106</v>
      </c>
      <c r="D38" s="202" t="s">
        <v>310</v>
      </c>
      <c r="E38" s="95"/>
      <c r="F38" s="296" t="s">
        <v>314</v>
      </c>
      <c r="G38" s="100"/>
      <c r="H38" s="81"/>
      <c r="I38" s="118"/>
    </row>
    <row r="39" spans="1:9" s="237" customFormat="1" ht="21.75" customHeight="1">
      <c r="A39" s="238"/>
      <c r="B39" s="90"/>
      <c r="C39" s="90"/>
      <c r="D39" s="202" t="s">
        <v>322</v>
      </c>
      <c r="E39" s="95"/>
      <c r="F39" s="296" t="s">
        <v>316</v>
      </c>
      <c r="G39" s="95"/>
      <c r="H39" s="112" t="str">
        <f>'Moors League'!L36</f>
        <v>1.16.16</v>
      </c>
      <c r="I39" s="117">
        <f>'Moors League'!M36</f>
        <v>3</v>
      </c>
    </row>
    <row r="40" spans="1:9" s="237" customFormat="1" ht="21.75" customHeight="1">
      <c r="A40" s="238">
        <v>29</v>
      </c>
      <c r="B40" s="90" t="s">
        <v>96</v>
      </c>
      <c r="C40" s="90" t="s">
        <v>113</v>
      </c>
      <c r="D40" s="201" t="s">
        <v>321</v>
      </c>
      <c r="E40" s="95" t="s">
        <v>19</v>
      </c>
      <c r="F40" s="201" t="s">
        <v>299</v>
      </c>
      <c r="G40" s="95" t="s">
        <v>20</v>
      </c>
      <c r="H40" s="79"/>
      <c r="I40" s="116"/>
    </row>
    <row r="41" spans="1:9" s="237" customFormat="1" ht="21.75" customHeight="1">
      <c r="A41" s="238"/>
      <c r="B41" s="90"/>
      <c r="C41" s="90"/>
      <c r="D41" s="201" t="s">
        <v>313</v>
      </c>
      <c r="E41" s="95" t="s">
        <v>21</v>
      </c>
      <c r="F41" s="201" t="s">
        <v>329</v>
      </c>
      <c r="G41" s="95" t="s">
        <v>22</v>
      </c>
      <c r="H41" s="112" t="str">
        <f>'Moors League'!L37</f>
        <v>1.09.43</v>
      </c>
      <c r="I41" s="117">
        <f>'Moors League'!M37</f>
        <v>3</v>
      </c>
    </row>
    <row r="42" spans="1:9" s="237" customFormat="1" ht="21.75" customHeight="1">
      <c r="A42" s="238">
        <v>30</v>
      </c>
      <c r="B42" s="90" t="s">
        <v>114</v>
      </c>
      <c r="C42" s="90" t="s">
        <v>113</v>
      </c>
      <c r="D42" s="201" t="s">
        <v>327</v>
      </c>
      <c r="E42" s="95" t="s">
        <v>19</v>
      </c>
      <c r="F42" s="201" t="s">
        <v>300</v>
      </c>
      <c r="G42" s="95" t="s">
        <v>20</v>
      </c>
      <c r="H42" s="79"/>
      <c r="I42" s="116"/>
    </row>
    <row r="43" spans="1:9" s="237" customFormat="1" ht="21.75" customHeight="1">
      <c r="A43" s="238"/>
      <c r="B43" s="90"/>
      <c r="C43" s="90"/>
      <c r="D43" s="201" t="s">
        <v>302</v>
      </c>
      <c r="E43" s="95" t="s">
        <v>21</v>
      </c>
      <c r="F43" s="201" t="s">
        <v>318</v>
      </c>
      <c r="G43" s="95" t="s">
        <v>22</v>
      </c>
      <c r="H43" s="112" t="str">
        <f>'Moors League'!L38</f>
        <v>1.00.53</v>
      </c>
      <c r="I43" s="117">
        <f>'Moors League'!M38</f>
        <v>3</v>
      </c>
    </row>
    <row r="44" spans="1:9" s="43" customFormat="1" ht="21.75" customHeight="1">
      <c r="A44" s="238">
        <v>31</v>
      </c>
      <c r="B44" s="90" t="s">
        <v>90</v>
      </c>
      <c r="C44" s="90" t="s">
        <v>94</v>
      </c>
      <c r="D44" s="202" t="s">
        <v>326</v>
      </c>
      <c r="E44" s="94">
        <f>'Moors League'!L39</f>
        <v>34.05</v>
      </c>
      <c r="F44" s="147" t="s">
        <v>23</v>
      </c>
      <c r="G44" s="49"/>
      <c r="H44" s="75"/>
      <c r="I44" s="119">
        <f>'Moors League'!M39</f>
        <v>4</v>
      </c>
    </row>
    <row r="45" spans="1:9" s="43" customFormat="1" ht="21.75" customHeight="1">
      <c r="A45" s="238">
        <v>32</v>
      </c>
      <c r="B45" s="90" t="s">
        <v>92</v>
      </c>
      <c r="C45" s="90" t="s">
        <v>94</v>
      </c>
      <c r="D45" s="202" t="s">
        <v>312</v>
      </c>
      <c r="E45" s="94">
        <f>'Moors League'!L40</f>
        <v>32.46</v>
      </c>
      <c r="F45" s="147"/>
      <c r="G45" s="49"/>
      <c r="H45" s="75"/>
      <c r="I45" s="119">
        <f>'Moors League'!M40</f>
        <v>2</v>
      </c>
    </row>
    <row r="46" spans="1:9" s="43" customFormat="1" ht="21.75" customHeight="1">
      <c r="A46" s="238">
        <v>33</v>
      </c>
      <c r="B46" s="90" t="s">
        <v>93</v>
      </c>
      <c r="C46" s="90" t="s">
        <v>115</v>
      </c>
      <c r="D46" s="199" t="s">
        <v>303</v>
      </c>
      <c r="E46" s="94">
        <f>'Moors League'!L41</f>
        <v>44.44</v>
      </c>
      <c r="F46" s="147"/>
      <c r="G46" s="250"/>
      <c r="H46" s="251"/>
      <c r="I46" s="119">
        <f>'Moors League'!M41</f>
        <v>3</v>
      </c>
    </row>
    <row r="47" spans="1:9" s="43" customFormat="1" ht="21.75" customHeight="1">
      <c r="A47" s="238">
        <v>34</v>
      </c>
      <c r="B47" s="90" t="s">
        <v>95</v>
      </c>
      <c r="C47" s="90" t="s">
        <v>115</v>
      </c>
      <c r="D47" s="202" t="s">
        <v>306</v>
      </c>
      <c r="E47" s="94">
        <f>'Moors League'!L42</f>
        <v>41.42</v>
      </c>
      <c r="F47" s="147"/>
      <c r="G47" s="49"/>
      <c r="H47" s="75"/>
      <c r="I47" s="119">
        <f>'Moors League'!M42</f>
        <v>3</v>
      </c>
    </row>
    <row r="48" spans="1:9" s="43" customFormat="1" ht="21.75" customHeight="1">
      <c r="A48" s="238">
        <v>35</v>
      </c>
      <c r="B48" s="90" t="s">
        <v>96</v>
      </c>
      <c r="C48" s="90" t="s">
        <v>116</v>
      </c>
      <c r="D48" s="202" t="s">
        <v>299</v>
      </c>
      <c r="E48" s="94">
        <f>'Moors League'!L43</f>
        <v>30.64</v>
      </c>
      <c r="F48" s="147"/>
      <c r="G48" s="49"/>
      <c r="H48" s="75"/>
      <c r="I48" s="119">
        <f>'Moors League'!M43</f>
        <v>3</v>
      </c>
    </row>
    <row r="49" spans="1:9" s="43" customFormat="1" ht="21.75" customHeight="1">
      <c r="A49" s="238">
        <v>36</v>
      </c>
      <c r="B49" s="90" t="s">
        <v>98</v>
      </c>
      <c r="C49" s="90" t="s">
        <v>116</v>
      </c>
      <c r="D49" s="202" t="s">
        <v>302</v>
      </c>
      <c r="E49" s="94">
        <f>'Moors League'!L44</f>
        <v>27.7</v>
      </c>
      <c r="F49" s="147"/>
      <c r="G49" s="49"/>
      <c r="H49" s="75"/>
      <c r="I49" s="119">
        <f>'Moors League'!M44</f>
        <v>3</v>
      </c>
    </row>
    <row r="50" spans="1:9" s="43" customFormat="1" ht="21.75" customHeight="1">
      <c r="A50" s="238">
        <v>37</v>
      </c>
      <c r="B50" s="90" t="s">
        <v>99</v>
      </c>
      <c r="C50" s="90" t="s">
        <v>117</v>
      </c>
      <c r="D50" s="202" t="s">
        <v>315</v>
      </c>
      <c r="E50" s="94">
        <f>'Moors League'!L45</f>
        <v>24.73</v>
      </c>
      <c r="F50" s="239"/>
      <c r="G50" s="49"/>
      <c r="H50" s="75"/>
      <c r="I50" s="119">
        <f>'Moors League'!M45</f>
        <v>3</v>
      </c>
    </row>
    <row r="51" spans="1:9" s="43" customFormat="1" ht="21.75" customHeight="1">
      <c r="A51" s="238">
        <v>38</v>
      </c>
      <c r="B51" s="90" t="s">
        <v>101</v>
      </c>
      <c r="C51" s="90" t="s">
        <v>117</v>
      </c>
      <c r="D51" s="202" t="s">
        <v>316</v>
      </c>
      <c r="E51" s="94">
        <f>'Moors League'!L46</f>
        <v>23.02</v>
      </c>
      <c r="F51" s="147"/>
      <c r="G51" s="49"/>
      <c r="H51" s="75"/>
      <c r="I51" s="119">
        <f>'Moors League'!M46</f>
        <v>3</v>
      </c>
    </row>
    <row r="52" spans="1:9" s="43" customFormat="1" ht="21.75" customHeight="1">
      <c r="A52" s="238">
        <v>39</v>
      </c>
      <c r="B52" s="90" t="s">
        <v>102</v>
      </c>
      <c r="C52" s="90" t="s">
        <v>94</v>
      </c>
      <c r="D52" s="202" t="s">
        <v>307</v>
      </c>
      <c r="E52" s="94">
        <f>'Moors League'!L47</f>
        <v>38.57</v>
      </c>
      <c r="F52" s="147"/>
      <c r="G52" s="49"/>
      <c r="H52" s="75"/>
      <c r="I52" s="119">
        <f>'Moors League'!M47</f>
        <v>2</v>
      </c>
    </row>
    <row r="53" spans="1:9" s="43" customFormat="1" ht="21.75" customHeight="1">
      <c r="A53" s="238">
        <v>40</v>
      </c>
      <c r="B53" s="90" t="s">
        <v>104</v>
      </c>
      <c r="C53" s="90" t="s">
        <v>94</v>
      </c>
      <c r="D53" s="202" t="s">
        <v>301</v>
      </c>
      <c r="E53" s="94">
        <f>'Moors League'!L48</f>
        <v>33.46</v>
      </c>
      <c r="F53" s="249"/>
      <c r="G53" s="49"/>
      <c r="H53" s="75"/>
      <c r="I53" s="119">
        <f>'Moors League'!M48</f>
        <v>3</v>
      </c>
    </row>
    <row r="54" spans="1:9" s="43" customFormat="1" ht="21.75" customHeight="1">
      <c r="A54" s="238">
        <v>41</v>
      </c>
      <c r="B54" s="90" t="s">
        <v>90</v>
      </c>
      <c r="C54" s="90" t="s">
        <v>106</v>
      </c>
      <c r="D54" s="202" t="s">
        <v>326</v>
      </c>
      <c r="E54" s="97"/>
      <c r="F54" s="296" t="s">
        <v>299</v>
      </c>
      <c r="G54" s="101"/>
      <c r="H54" s="76"/>
      <c r="I54" s="89"/>
    </row>
    <row r="55" spans="1:9" s="43" customFormat="1" ht="21.75" customHeight="1">
      <c r="A55" s="238"/>
      <c r="B55" s="92"/>
      <c r="C55" s="92"/>
      <c r="D55" s="202" t="s">
        <v>329</v>
      </c>
      <c r="E55" s="97"/>
      <c r="F55" s="296" t="s">
        <v>319</v>
      </c>
      <c r="G55" s="101"/>
      <c r="H55" s="103">
        <f>'Moors League'!L49</f>
        <v>58.75</v>
      </c>
      <c r="I55" s="119">
        <f>'Moors League'!M49</f>
        <v>3</v>
      </c>
    </row>
    <row r="56" spans="1:9" s="43" customFormat="1" ht="21.75" customHeight="1">
      <c r="A56" s="238">
        <v>42</v>
      </c>
      <c r="B56" s="90" t="s">
        <v>92</v>
      </c>
      <c r="C56" s="90" t="s">
        <v>106</v>
      </c>
      <c r="D56" s="202" t="s">
        <v>312</v>
      </c>
      <c r="E56" s="97"/>
      <c r="F56" s="296" t="s">
        <v>302</v>
      </c>
      <c r="G56" s="101"/>
      <c r="H56" s="76"/>
      <c r="I56" s="89"/>
    </row>
    <row r="57" spans="1:9" s="43" customFormat="1" ht="21.75" customHeight="1">
      <c r="A57" s="238"/>
      <c r="B57" s="92"/>
      <c r="C57" s="92"/>
      <c r="D57" s="202" t="s">
        <v>300</v>
      </c>
      <c r="E57" s="97"/>
      <c r="F57" s="296" t="s">
        <v>296</v>
      </c>
      <c r="G57" s="101"/>
      <c r="H57" s="94">
        <f>'Moors League'!L50</f>
        <v>50.21</v>
      </c>
      <c r="I57" s="115">
        <f>'Moors League'!M50</f>
        <v>4</v>
      </c>
    </row>
    <row r="58" spans="1:9" s="43" customFormat="1" ht="21.75" customHeight="1">
      <c r="A58" s="238">
        <v>43</v>
      </c>
      <c r="B58" s="90" t="s">
        <v>93</v>
      </c>
      <c r="C58" s="90" t="s">
        <v>105</v>
      </c>
      <c r="D58" s="201" t="s">
        <v>317</v>
      </c>
      <c r="E58" s="97" t="s">
        <v>19</v>
      </c>
      <c r="F58" s="201" t="s">
        <v>303</v>
      </c>
      <c r="G58" s="245" t="s">
        <v>20</v>
      </c>
      <c r="H58" s="76"/>
      <c r="I58" s="89"/>
    </row>
    <row r="59" spans="1:9" s="43" customFormat="1" ht="21.75" customHeight="1">
      <c r="A59" s="238"/>
      <c r="B59" s="92"/>
      <c r="C59" s="92"/>
      <c r="D59" s="201" t="s">
        <v>297</v>
      </c>
      <c r="E59" s="97" t="s">
        <v>21</v>
      </c>
      <c r="F59" s="201" t="s">
        <v>304</v>
      </c>
      <c r="G59" s="245" t="s">
        <v>22</v>
      </c>
      <c r="H59" s="94" t="str">
        <f>'Moors League'!L51</f>
        <v>1.19.08</v>
      </c>
      <c r="I59" s="115">
        <f>'Moors League'!M51</f>
        <v>3</v>
      </c>
    </row>
    <row r="60" spans="1:9" s="43" customFormat="1" ht="21.75" customHeight="1">
      <c r="A60" s="238">
        <v>44</v>
      </c>
      <c r="B60" s="90" t="s">
        <v>95</v>
      </c>
      <c r="C60" s="90" t="s">
        <v>105</v>
      </c>
      <c r="D60" s="201" t="s">
        <v>306</v>
      </c>
      <c r="E60" s="97" t="s">
        <v>19</v>
      </c>
      <c r="F60" s="201" t="s">
        <v>305</v>
      </c>
      <c r="G60" s="245" t="s">
        <v>20</v>
      </c>
      <c r="H60" s="76"/>
      <c r="I60" s="89"/>
    </row>
    <row r="61" spans="1:9" s="43" customFormat="1" ht="21.75" customHeight="1">
      <c r="A61" s="238"/>
      <c r="B61" s="92"/>
      <c r="C61" s="92"/>
      <c r="D61" s="201" t="s">
        <v>298</v>
      </c>
      <c r="E61" s="97" t="s">
        <v>21</v>
      </c>
      <c r="F61" s="203" t="s">
        <v>311</v>
      </c>
      <c r="G61" s="245" t="s">
        <v>22</v>
      </c>
      <c r="H61" s="94" t="str">
        <f>'Moors League'!L52</f>
        <v>1.15.09</v>
      </c>
      <c r="I61" s="115">
        <f>'Moors League'!M52</f>
        <v>3</v>
      </c>
    </row>
    <row r="62" spans="1:9" s="43" customFormat="1" ht="21.75" customHeight="1">
      <c r="A62" s="238">
        <v>45</v>
      </c>
      <c r="B62" s="90" t="s">
        <v>102</v>
      </c>
      <c r="C62" s="90" t="s">
        <v>118</v>
      </c>
      <c r="D62" s="202" t="s">
        <v>195</v>
      </c>
      <c r="E62" s="94">
        <f>'Moors League'!L53</f>
        <v>31.13</v>
      </c>
      <c r="F62" s="147"/>
      <c r="G62" s="49"/>
      <c r="H62" s="75"/>
      <c r="I62" s="110">
        <f>'Moors League'!M53</f>
        <v>4</v>
      </c>
    </row>
    <row r="63" spans="1:9" s="43" customFormat="1" ht="21.75" customHeight="1">
      <c r="A63" s="238">
        <v>46</v>
      </c>
      <c r="B63" s="90" t="s">
        <v>104</v>
      </c>
      <c r="C63" s="90" t="s">
        <v>118</v>
      </c>
      <c r="D63" s="202" t="s">
        <v>318</v>
      </c>
      <c r="E63" s="94">
        <f>'Moors League'!L54</f>
        <v>28.24</v>
      </c>
      <c r="F63" s="147"/>
      <c r="G63" s="49"/>
      <c r="H63" s="75"/>
      <c r="I63" s="110">
        <f>'Moors League'!M54</f>
        <v>4</v>
      </c>
    </row>
    <row r="64" spans="1:9" s="43" customFormat="1" ht="21.75" customHeight="1">
      <c r="A64" s="238">
        <v>47</v>
      </c>
      <c r="B64" s="90" t="s">
        <v>99</v>
      </c>
      <c r="C64" s="90" t="s">
        <v>119</v>
      </c>
      <c r="D64" s="202" t="s">
        <v>315</v>
      </c>
      <c r="E64" s="94">
        <f>'Moors League'!L55</f>
        <v>23.14</v>
      </c>
      <c r="F64" s="239"/>
      <c r="G64" s="49"/>
      <c r="H64" s="75"/>
      <c r="I64" s="110">
        <f>'Moors League'!M55</f>
        <v>1</v>
      </c>
    </row>
    <row r="65" spans="1:9" s="43" customFormat="1" ht="21.75" customHeight="1">
      <c r="A65" s="238">
        <v>48</v>
      </c>
      <c r="B65" s="90" t="s">
        <v>101</v>
      </c>
      <c r="C65" s="90" t="s">
        <v>119</v>
      </c>
      <c r="D65" s="202" t="s">
        <v>310</v>
      </c>
      <c r="E65" s="94">
        <f>'Moors League'!L56</f>
        <v>23.66</v>
      </c>
      <c r="F65" s="147"/>
      <c r="G65" s="49"/>
      <c r="H65" s="75"/>
      <c r="I65" s="110">
        <f>'Moors League'!M56</f>
        <v>3</v>
      </c>
    </row>
    <row r="66" spans="1:9" s="43" customFormat="1" ht="21.75" customHeight="1">
      <c r="A66" s="238">
        <v>49</v>
      </c>
      <c r="B66" s="90" t="s">
        <v>96</v>
      </c>
      <c r="C66" s="90" t="s">
        <v>120</v>
      </c>
      <c r="D66" s="199" t="s">
        <v>299</v>
      </c>
      <c r="E66" s="94">
        <f>'Moors League'!L57</f>
        <v>36.2</v>
      </c>
      <c r="F66" s="147"/>
      <c r="G66" s="49"/>
      <c r="H66" s="75"/>
      <c r="I66" s="110">
        <f>'Moors League'!M57</f>
        <v>3</v>
      </c>
    </row>
    <row r="67" spans="1:9" s="43" customFormat="1" ht="21.75" customHeight="1">
      <c r="A67" s="238">
        <v>50</v>
      </c>
      <c r="B67" s="90" t="s">
        <v>98</v>
      </c>
      <c r="C67" s="90" t="s">
        <v>120</v>
      </c>
      <c r="D67" s="202" t="s">
        <v>302</v>
      </c>
      <c r="E67" s="94">
        <f>'Moors League'!L58</f>
        <v>33.52</v>
      </c>
      <c r="F67" s="147"/>
      <c r="G67" s="49"/>
      <c r="H67" s="75"/>
      <c r="I67" s="110">
        <f>'Moors League'!M58</f>
        <v>3</v>
      </c>
    </row>
    <row r="68" spans="1:9" s="43" customFormat="1" ht="21.75" customHeight="1">
      <c r="A68" s="238">
        <v>51</v>
      </c>
      <c r="B68" s="90" t="s">
        <v>93</v>
      </c>
      <c r="C68" s="90" t="s">
        <v>107</v>
      </c>
      <c r="D68" s="202" t="s">
        <v>303</v>
      </c>
      <c r="E68" s="94">
        <f>'Moors League'!L59</f>
        <v>49.15</v>
      </c>
      <c r="F68" s="147"/>
      <c r="G68" s="49"/>
      <c r="H68" s="75"/>
      <c r="I68" s="110">
        <f>'Moors League'!M59</f>
        <v>2</v>
      </c>
    </row>
    <row r="69" spans="1:9" s="43" customFormat="1" ht="21.75" customHeight="1">
      <c r="A69" s="238">
        <v>52</v>
      </c>
      <c r="B69" s="90" t="s">
        <v>95</v>
      </c>
      <c r="C69" s="90" t="s">
        <v>107</v>
      </c>
      <c r="D69" s="202" t="s">
        <v>305</v>
      </c>
      <c r="E69" s="94">
        <f>'Moors League'!L60</f>
        <v>44.43</v>
      </c>
      <c r="F69" s="147"/>
      <c r="G69" s="49"/>
      <c r="H69" s="75"/>
      <c r="I69" s="110">
        <f>'Moors League'!M60</f>
        <v>3</v>
      </c>
    </row>
    <row r="70" spans="1:9" s="43" customFormat="1" ht="21.75" customHeight="1">
      <c r="A70" s="238">
        <v>53</v>
      </c>
      <c r="B70" s="90" t="s">
        <v>90</v>
      </c>
      <c r="C70" s="90" t="s">
        <v>110</v>
      </c>
      <c r="D70" s="202" t="s">
        <v>319</v>
      </c>
      <c r="E70" s="94">
        <f>'Moors League'!L61</f>
        <v>32.83</v>
      </c>
      <c r="F70" s="147"/>
      <c r="G70" s="49"/>
      <c r="H70" s="75"/>
      <c r="I70" s="110">
        <f>'Moors League'!M61</f>
        <v>3</v>
      </c>
    </row>
    <row r="71" spans="1:9" s="43" customFormat="1" ht="21.75" customHeight="1">
      <c r="A71" s="238">
        <v>54</v>
      </c>
      <c r="B71" s="90" t="s">
        <v>92</v>
      </c>
      <c r="C71" s="90" t="s">
        <v>110</v>
      </c>
      <c r="D71" s="202" t="s">
        <v>296</v>
      </c>
      <c r="E71" s="94">
        <f>'Moors League'!L62</f>
        <v>25.56</v>
      </c>
      <c r="F71" s="147"/>
      <c r="G71" s="49"/>
      <c r="H71" s="75"/>
      <c r="I71" s="110">
        <f>'Moors League'!M62</f>
        <v>4</v>
      </c>
    </row>
    <row r="72" spans="1:9" s="43" customFormat="1" ht="21.75" customHeight="1">
      <c r="A72" s="238">
        <v>55</v>
      </c>
      <c r="B72" s="90" t="s">
        <v>102</v>
      </c>
      <c r="C72" s="90" t="s">
        <v>106</v>
      </c>
      <c r="D72" s="202" t="s">
        <v>307</v>
      </c>
      <c r="E72" s="98"/>
      <c r="F72" s="296" t="s">
        <v>313</v>
      </c>
      <c r="G72" s="246"/>
      <c r="H72" s="76"/>
      <c r="I72" s="89"/>
    </row>
    <row r="73" spans="1:9" s="43" customFormat="1" ht="21.75" customHeight="1">
      <c r="A73" s="238"/>
      <c r="B73" s="92"/>
      <c r="C73" s="92"/>
      <c r="D73" s="202" t="s">
        <v>320</v>
      </c>
      <c r="E73" s="98"/>
      <c r="F73" s="296" t="s">
        <v>195</v>
      </c>
      <c r="G73" s="245"/>
      <c r="H73" s="94" t="str">
        <f>'Moors League'!L63</f>
        <v>1.01.95</v>
      </c>
      <c r="I73" s="115">
        <f>'Moors League'!M63</f>
        <v>3</v>
      </c>
    </row>
    <row r="74" spans="1:9" s="43" customFormat="1" ht="21.75" customHeight="1">
      <c r="A74" s="300">
        <v>56</v>
      </c>
      <c r="B74" s="301" t="s">
        <v>104</v>
      </c>
      <c r="C74" s="301" t="s">
        <v>106</v>
      </c>
      <c r="D74" s="302" t="s">
        <v>318</v>
      </c>
      <c r="E74" s="303"/>
      <c r="F74" s="304" t="s">
        <v>308</v>
      </c>
      <c r="G74" s="305"/>
      <c r="H74" s="306" t="s">
        <v>392</v>
      </c>
      <c r="I74" s="307"/>
    </row>
    <row r="75" spans="1:9" s="43" customFormat="1" ht="21.75" customHeight="1">
      <c r="A75" s="300"/>
      <c r="B75" s="308"/>
      <c r="C75" s="308"/>
      <c r="D75" s="302" t="s">
        <v>327</v>
      </c>
      <c r="E75" s="303"/>
      <c r="F75" s="304" t="s">
        <v>301</v>
      </c>
      <c r="G75" s="305"/>
      <c r="H75" s="299">
        <f>'Moors League'!L64</f>
        <v>53.35</v>
      </c>
      <c r="I75" s="309">
        <f>'Moors League'!M64</f>
        <v>4</v>
      </c>
    </row>
    <row r="76" spans="1:9" s="259" customFormat="1" ht="21.75" customHeight="1">
      <c r="A76" s="238">
        <v>57</v>
      </c>
      <c r="B76" s="260" t="s">
        <v>111</v>
      </c>
      <c r="C76" s="260" t="s">
        <v>105</v>
      </c>
      <c r="D76" s="201" t="s">
        <v>309</v>
      </c>
      <c r="E76" s="97" t="s">
        <v>19</v>
      </c>
      <c r="F76" s="203" t="s">
        <v>315</v>
      </c>
      <c r="G76" s="245" t="s">
        <v>20</v>
      </c>
      <c r="H76" s="76"/>
      <c r="I76" s="89"/>
    </row>
    <row r="77" spans="1:9" s="259" customFormat="1" ht="21.75" customHeight="1">
      <c r="A77" s="238"/>
      <c r="B77" s="261"/>
      <c r="C77" s="274"/>
      <c r="D77" s="203" t="s">
        <v>325</v>
      </c>
      <c r="E77" s="97" t="s">
        <v>21</v>
      </c>
      <c r="F77" s="203" t="s">
        <v>328</v>
      </c>
      <c r="G77" s="245" t="s">
        <v>22</v>
      </c>
      <c r="H77" s="94" t="str">
        <f>'Moors League'!L65</f>
        <v>1.38.22</v>
      </c>
      <c r="I77" s="115">
        <f>'Moors League'!M65</f>
        <v>1</v>
      </c>
    </row>
    <row r="78" spans="1:9" s="43" customFormat="1" ht="21.75" customHeight="1">
      <c r="A78" s="238">
        <v>58</v>
      </c>
      <c r="B78" s="90" t="s">
        <v>112</v>
      </c>
      <c r="C78" s="90" t="s">
        <v>105</v>
      </c>
      <c r="D78" s="201" t="s">
        <v>314</v>
      </c>
      <c r="E78" s="97" t="s">
        <v>19</v>
      </c>
      <c r="F78" s="203" t="s">
        <v>310</v>
      </c>
      <c r="G78" s="245" t="s">
        <v>20</v>
      </c>
      <c r="H78" s="76"/>
      <c r="I78" s="89"/>
    </row>
    <row r="79" spans="1:9" s="43" customFormat="1" ht="21.75" customHeight="1">
      <c r="A79" s="238"/>
      <c r="B79" s="92"/>
      <c r="C79" s="92"/>
      <c r="D79" s="201" t="s">
        <v>316</v>
      </c>
      <c r="E79" s="97" t="s">
        <v>21</v>
      </c>
      <c r="F79" s="203" t="s">
        <v>322</v>
      </c>
      <c r="G79" s="245" t="s">
        <v>22</v>
      </c>
      <c r="H79" s="94" t="str">
        <f>'Moors League'!L66</f>
        <v>1.32.97</v>
      </c>
      <c r="I79" s="115">
        <f>'Moors League'!M66</f>
        <v>3</v>
      </c>
    </row>
    <row r="80" spans="1:9" s="43" customFormat="1" ht="21.75" customHeight="1">
      <c r="A80" s="238">
        <v>59</v>
      </c>
      <c r="B80" s="90" t="s">
        <v>121</v>
      </c>
      <c r="C80" s="90" t="s">
        <v>122</v>
      </c>
      <c r="D80" s="202" t="s">
        <v>195</v>
      </c>
      <c r="E80" s="97"/>
      <c r="F80" s="296" t="s">
        <v>329</v>
      </c>
      <c r="G80" s="245"/>
      <c r="H80" s="75"/>
      <c r="I80" s="88"/>
    </row>
    <row r="81" spans="1:9" s="43" customFormat="1" ht="21.75" customHeight="1">
      <c r="A81" s="238"/>
      <c r="B81" s="92"/>
      <c r="C81" s="92"/>
      <c r="D81" s="202" t="s">
        <v>321</v>
      </c>
      <c r="E81" s="97"/>
      <c r="F81" s="296" t="s">
        <v>299</v>
      </c>
      <c r="G81" s="245"/>
      <c r="H81" s="94">
        <f>'Moors League'!L67</f>
        <v>58.83</v>
      </c>
      <c r="I81" s="115">
        <f>'Moors League'!M67</f>
        <v>4</v>
      </c>
    </row>
    <row r="82" spans="1:9" s="43" customFormat="1" ht="21.75" customHeight="1">
      <c r="A82" s="238">
        <v>60</v>
      </c>
      <c r="B82" s="90" t="s">
        <v>114</v>
      </c>
      <c r="C82" s="90" t="s">
        <v>122</v>
      </c>
      <c r="D82" s="202" t="s">
        <v>301</v>
      </c>
      <c r="E82" s="97"/>
      <c r="F82" s="296" t="s">
        <v>300</v>
      </c>
      <c r="G82" s="246"/>
      <c r="H82" s="75"/>
      <c r="I82" s="88"/>
    </row>
    <row r="83" spans="1:9" s="43" customFormat="1" ht="21.75" customHeight="1">
      <c r="A83" s="238"/>
      <c r="B83" s="92"/>
      <c r="C83" s="92"/>
      <c r="D83" s="202" t="s">
        <v>308</v>
      </c>
      <c r="E83" s="97"/>
      <c r="F83" s="296" t="s">
        <v>302</v>
      </c>
      <c r="G83" s="246"/>
      <c r="H83" s="94">
        <f>'Moors League'!L68</f>
        <v>51.22</v>
      </c>
      <c r="I83" s="115">
        <f>'Moors League'!M68</f>
        <v>3</v>
      </c>
    </row>
    <row r="84" spans="1:9" s="43" customFormat="1" ht="21.75" customHeight="1">
      <c r="A84" s="238">
        <v>61</v>
      </c>
      <c r="B84" s="90" t="s">
        <v>123</v>
      </c>
      <c r="C84" s="90" t="s">
        <v>124</v>
      </c>
      <c r="D84" s="199" t="s">
        <v>325</v>
      </c>
      <c r="E84" s="97"/>
      <c r="F84" s="296" t="s">
        <v>316</v>
      </c>
      <c r="G84" s="245"/>
      <c r="H84" s="75"/>
      <c r="I84" s="88"/>
    </row>
    <row r="85" spans="1:9" s="43" customFormat="1" ht="21.75" customHeight="1">
      <c r="A85" s="238"/>
      <c r="B85" s="92"/>
      <c r="C85" s="239"/>
      <c r="D85" s="199" t="s">
        <v>297</v>
      </c>
      <c r="E85" s="97"/>
      <c r="F85" s="296" t="s">
        <v>311</v>
      </c>
      <c r="G85" s="246"/>
      <c r="H85" s="75"/>
      <c r="I85" s="88"/>
    </row>
    <row r="86" spans="1:9" s="43" customFormat="1" ht="21.75" customHeight="1">
      <c r="A86" s="238"/>
      <c r="B86" s="92"/>
      <c r="C86" s="92"/>
      <c r="D86" s="199" t="s">
        <v>195</v>
      </c>
      <c r="E86" s="97"/>
      <c r="F86" s="296" t="s">
        <v>301</v>
      </c>
      <c r="G86" s="245"/>
      <c r="H86" s="75"/>
      <c r="I86" s="88"/>
    </row>
    <row r="87" spans="1:9" s="43" customFormat="1" ht="21.75" customHeight="1">
      <c r="A87" s="238" t="s">
        <v>23</v>
      </c>
      <c r="B87" s="92"/>
      <c r="C87" s="92"/>
      <c r="D87" s="199" t="s">
        <v>299</v>
      </c>
      <c r="E87" s="97"/>
      <c r="F87" s="296" t="s">
        <v>302</v>
      </c>
      <c r="G87" s="246"/>
      <c r="H87" s="75"/>
      <c r="I87" s="88"/>
    </row>
    <row r="88" spans="1:9" s="43" customFormat="1" ht="21.75" customHeight="1" thickBot="1">
      <c r="A88" s="238"/>
      <c r="B88" s="92"/>
      <c r="C88" s="92"/>
      <c r="D88" s="199" t="s">
        <v>319</v>
      </c>
      <c r="E88" s="97"/>
      <c r="F88" s="296" t="s">
        <v>296</v>
      </c>
      <c r="G88" s="272"/>
      <c r="H88" s="114" t="str">
        <f>'Moors League'!L69</f>
        <v>2.29.31</v>
      </c>
      <c r="I88" s="120">
        <f>'Moors League'!M69</f>
        <v>3</v>
      </c>
    </row>
    <row r="89" spans="5:9" ht="24.75" customHeight="1" thickBot="1">
      <c r="E89" s="271"/>
      <c r="F89" s="229"/>
      <c r="G89" s="333" t="s">
        <v>81</v>
      </c>
      <c r="H89" s="334"/>
      <c r="I89" s="85">
        <f>SUM(I4:I88)</f>
        <v>186</v>
      </c>
    </row>
  </sheetData>
  <sheetProtection/>
  <mergeCells count="3">
    <mergeCell ref="A1:D1"/>
    <mergeCell ref="A2:B2"/>
    <mergeCell ref="G89:H89"/>
  </mergeCells>
  <printOptions/>
  <pageMargins left="0.7" right="0.7" top="0.75" bottom="0.75" header="0.3" footer="0.3"/>
  <pageSetup orientation="portrait" paperSize="9"/>
  <ignoredErrors>
    <ignoredError sqref="C2 F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73">
      <selection activeCell="D71" sqref="D71"/>
    </sheetView>
  </sheetViews>
  <sheetFormatPr defaultColWidth="9.140625" defaultRowHeight="12.75"/>
  <cols>
    <col min="1" max="1" width="3.7109375" style="270" customWidth="1"/>
    <col min="2" max="2" width="14.140625" style="264" bestFit="1" customWidth="1"/>
    <col min="3" max="3" width="19.28125" style="264" bestFit="1" customWidth="1"/>
    <col min="4" max="4" width="20.28125" style="264" bestFit="1" customWidth="1"/>
    <col min="5" max="5" width="9.140625" style="263" customWidth="1"/>
    <col min="6" max="6" width="21.140625" style="264" customWidth="1"/>
    <col min="7" max="7" width="10.140625" style="263" bestFit="1" customWidth="1"/>
    <col min="8" max="8" width="8.421875" style="228" bestFit="1" customWidth="1"/>
    <col min="9" max="9" width="9.140625" style="229" customWidth="1"/>
    <col min="10" max="16384" width="9.140625" style="264" customWidth="1"/>
  </cols>
  <sheetData>
    <row r="1" spans="1:6" ht="29.25" customHeight="1">
      <c r="A1" s="330" t="s">
        <v>17</v>
      </c>
      <c r="B1" s="331"/>
      <c r="C1" s="331"/>
      <c r="D1" s="331"/>
      <c r="F1" s="227" t="str">
        <f>'Moors League'!X86</f>
        <v>Guisborough</v>
      </c>
    </row>
    <row r="2" spans="1:9" s="232" customFormat="1" ht="18.75">
      <c r="A2" s="332" t="s">
        <v>125</v>
      </c>
      <c r="B2" s="332"/>
      <c r="C2" s="231" t="str">
        <f>'Moors League'!C3</f>
        <v>Eston (Host Club - Stokesley)</v>
      </c>
      <c r="D2" s="231"/>
      <c r="E2" s="232" t="s">
        <v>18</v>
      </c>
      <c r="F2" s="233" t="str">
        <f>'Moors League'!L3</f>
        <v>18th May 2013</v>
      </c>
      <c r="H2" s="234"/>
      <c r="I2" s="235"/>
    </row>
    <row r="3" spans="1:9" s="237" customFormat="1" ht="12.75">
      <c r="A3" s="236"/>
      <c r="E3" s="37"/>
      <c r="G3" s="37"/>
      <c r="H3" s="80"/>
      <c r="I3" s="84" t="s">
        <v>12</v>
      </c>
    </row>
    <row r="4" spans="1:9" s="237" customFormat="1" ht="21.75" customHeight="1">
      <c r="A4" s="238">
        <v>1</v>
      </c>
      <c r="B4" s="260" t="s">
        <v>90</v>
      </c>
      <c r="C4" s="260" t="s">
        <v>91</v>
      </c>
      <c r="D4" s="200" t="s">
        <v>224</v>
      </c>
      <c r="E4" s="94">
        <f>'Moors League'!P9</f>
        <v>37.33</v>
      </c>
      <c r="F4" s="39"/>
      <c r="G4" s="265"/>
      <c r="H4" s="80"/>
      <c r="I4" s="110">
        <f>'Moors League'!Q9</f>
        <v>1</v>
      </c>
    </row>
    <row r="5" spans="1:9" s="237" customFormat="1" ht="21.75" customHeight="1">
      <c r="A5" s="238">
        <v>2</v>
      </c>
      <c r="B5" s="260" t="s">
        <v>92</v>
      </c>
      <c r="C5" s="260" t="s">
        <v>91</v>
      </c>
      <c r="D5" s="200" t="s">
        <v>197</v>
      </c>
      <c r="E5" s="94">
        <f>'Moors League'!P10</f>
        <v>30.93</v>
      </c>
      <c r="F5" s="39"/>
      <c r="G5" s="265"/>
      <c r="H5" s="80"/>
      <c r="I5" s="110">
        <f>'Moors League'!Q10</f>
        <v>3</v>
      </c>
    </row>
    <row r="6" spans="1:9" s="237" customFormat="1" ht="21.75" customHeight="1">
      <c r="A6" s="238">
        <v>3</v>
      </c>
      <c r="B6" s="260" t="s">
        <v>93</v>
      </c>
      <c r="C6" s="260" t="s">
        <v>94</v>
      </c>
      <c r="D6" s="200" t="s">
        <v>294</v>
      </c>
      <c r="E6" s="94">
        <f>'Moors League'!P11</f>
        <v>38.66</v>
      </c>
      <c r="F6" s="39"/>
      <c r="G6" s="265"/>
      <c r="H6" s="80"/>
      <c r="I6" s="110">
        <f>'Moors League'!Q11</f>
        <v>3</v>
      </c>
    </row>
    <row r="7" spans="1:9" s="237" customFormat="1" ht="21.75" customHeight="1">
      <c r="A7" s="238">
        <v>4</v>
      </c>
      <c r="B7" s="260" t="s">
        <v>95</v>
      </c>
      <c r="C7" s="260" t="s">
        <v>94</v>
      </c>
      <c r="D7" s="200" t="s">
        <v>207</v>
      </c>
      <c r="E7" s="94">
        <f>'Moors League'!P12</f>
        <v>37.86</v>
      </c>
      <c r="F7" s="39"/>
      <c r="G7" s="265"/>
      <c r="H7" s="80"/>
      <c r="I7" s="110">
        <f>'Moors League'!Q12</f>
        <v>3</v>
      </c>
    </row>
    <row r="8" spans="1:9" s="237" customFormat="1" ht="21.75" customHeight="1">
      <c r="A8" s="238">
        <v>5</v>
      </c>
      <c r="B8" s="260" t="s">
        <v>96</v>
      </c>
      <c r="C8" s="260" t="s">
        <v>97</v>
      </c>
      <c r="D8" s="200" t="s">
        <v>204</v>
      </c>
      <c r="E8" s="94">
        <f>'Moors League'!P13</f>
        <v>45.95</v>
      </c>
      <c r="F8" s="39"/>
      <c r="G8" s="265"/>
      <c r="H8" s="80"/>
      <c r="I8" s="110">
        <f>'Moors League'!Q13</f>
        <v>1</v>
      </c>
    </row>
    <row r="9" spans="1:9" s="237" customFormat="1" ht="21.75" customHeight="1">
      <c r="A9" s="238">
        <v>6</v>
      </c>
      <c r="B9" s="260" t="s">
        <v>98</v>
      </c>
      <c r="C9" s="260" t="s">
        <v>97</v>
      </c>
      <c r="D9" s="200" t="s">
        <v>215</v>
      </c>
      <c r="E9" s="94">
        <f>'Moors League'!P14</f>
        <v>35.45</v>
      </c>
      <c r="F9" s="39"/>
      <c r="G9" s="265"/>
      <c r="H9" s="80"/>
      <c r="I9" s="110">
        <f>'Moors League'!Q14</f>
        <v>4</v>
      </c>
    </row>
    <row r="10" spans="1:9" s="237" customFormat="1" ht="21.75" customHeight="1">
      <c r="A10" s="238">
        <v>7</v>
      </c>
      <c r="B10" s="260" t="s">
        <v>99</v>
      </c>
      <c r="C10" s="260" t="s">
        <v>100</v>
      </c>
      <c r="D10" s="200" t="s">
        <v>214</v>
      </c>
      <c r="E10" s="94">
        <f>'Moors League'!P15</f>
        <v>17.47</v>
      </c>
      <c r="F10" s="39"/>
      <c r="G10" s="265"/>
      <c r="H10" s="80"/>
      <c r="I10" s="110">
        <f>'Moors League'!Q15</f>
        <v>3</v>
      </c>
    </row>
    <row r="11" spans="1:9" s="237" customFormat="1" ht="21.75" customHeight="1">
      <c r="A11" s="238">
        <v>8</v>
      </c>
      <c r="B11" s="260" t="s">
        <v>101</v>
      </c>
      <c r="C11" s="260" t="s">
        <v>100</v>
      </c>
      <c r="D11" s="200" t="s">
        <v>219</v>
      </c>
      <c r="E11" s="94">
        <f>'Moors League'!P16</f>
        <v>16.53</v>
      </c>
      <c r="F11" s="39"/>
      <c r="G11" s="265"/>
      <c r="H11" s="80"/>
      <c r="I11" s="110">
        <f>'Moors League'!Q16</f>
        <v>4</v>
      </c>
    </row>
    <row r="12" spans="1:9" s="237" customFormat="1" ht="21.75" customHeight="1">
      <c r="A12" s="238">
        <v>9</v>
      </c>
      <c r="B12" s="260" t="s">
        <v>102</v>
      </c>
      <c r="C12" s="260" t="s">
        <v>103</v>
      </c>
      <c r="D12" s="200" t="s">
        <v>220</v>
      </c>
      <c r="E12" s="94">
        <f>'Moors League'!P17</f>
        <v>37.59</v>
      </c>
      <c r="F12" s="39" t="s">
        <v>23</v>
      </c>
      <c r="G12" s="265"/>
      <c r="H12" s="80"/>
      <c r="I12" s="110">
        <f>'Moors League'!Q17</f>
        <v>2</v>
      </c>
    </row>
    <row r="13" spans="1:9" s="237" customFormat="1" ht="21.75" customHeight="1">
      <c r="A13" s="238">
        <v>10</v>
      </c>
      <c r="B13" s="260" t="s">
        <v>104</v>
      </c>
      <c r="C13" s="260" t="s">
        <v>103</v>
      </c>
      <c r="D13" s="200" t="s">
        <v>199</v>
      </c>
      <c r="E13" s="94">
        <f>'Moors League'!P18</f>
        <v>35.38</v>
      </c>
      <c r="F13" s="39" t="s">
        <v>23</v>
      </c>
      <c r="G13" s="265"/>
      <c r="H13" s="80"/>
      <c r="I13" s="110">
        <f>'Moors League'!Q18</f>
        <v>2</v>
      </c>
    </row>
    <row r="14" spans="1:9" s="237" customFormat="1" ht="21.75" customHeight="1">
      <c r="A14" s="238">
        <v>11</v>
      </c>
      <c r="B14" s="260" t="s">
        <v>90</v>
      </c>
      <c r="C14" s="260" t="s">
        <v>105</v>
      </c>
      <c r="D14" s="290" t="s">
        <v>200</v>
      </c>
      <c r="E14" s="95" t="s">
        <v>19</v>
      </c>
      <c r="F14" s="290" t="s">
        <v>204</v>
      </c>
      <c r="G14" s="95" t="s">
        <v>20</v>
      </c>
      <c r="H14" s="99"/>
      <c r="I14" s="89"/>
    </row>
    <row r="15" spans="1:9" s="237" customFormat="1" ht="21.75" customHeight="1">
      <c r="A15" s="238"/>
      <c r="B15" s="260"/>
      <c r="C15" s="260"/>
      <c r="D15" s="290" t="s">
        <v>198</v>
      </c>
      <c r="E15" s="95" t="s">
        <v>21</v>
      </c>
      <c r="F15" s="290" t="s">
        <v>224</v>
      </c>
      <c r="G15" s="95" t="s">
        <v>22</v>
      </c>
      <c r="H15" s="94" t="str">
        <f>'Moors League'!P19</f>
        <v>1.07.58</v>
      </c>
      <c r="I15" s="115">
        <f>'Moors League'!Q19</f>
        <v>4</v>
      </c>
    </row>
    <row r="16" spans="1:9" s="237" customFormat="1" ht="21.75" customHeight="1">
      <c r="A16" s="238">
        <v>12</v>
      </c>
      <c r="B16" s="260" t="s">
        <v>92</v>
      </c>
      <c r="C16" s="260" t="s">
        <v>105</v>
      </c>
      <c r="D16" s="290" t="s">
        <v>197</v>
      </c>
      <c r="E16" s="95" t="s">
        <v>19</v>
      </c>
      <c r="F16" s="290" t="s">
        <v>215</v>
      </c>
      <c r="G16" s="95" t="s">
        <v>20</v>
      </c>
      <c r="H16" s="79"/>
      <c r="I16" s="116"/>
    </row>
    <row r="17" spans="1:9" s="237" customFormat="1" ht="21.75" customHeight="1">
      <c r="A17" s="238"/>
      <c r="B17" s="260"/>
      <c r="C17" s="260"/>
      <c r="D17" s="290" t="s">
        <v>205</v>
      </c>
      <c r="E17" s="95" t="s">
        <v>21</v>
      </c>
      <c r="F17" s="290" t="s">
        <v>201</v>
      </c>
      <c r="G17" s="95" t="s">
        <v>22</v>
      </c>
      <c r="H17" s="94">
        <f>'Moors League'!P20</f>
        <v>56.75</v>
      </c>
      <c r="I17" s="115">
        <f>'Moors League'!Q20</f>
        <v>4</v>
      </c>
    </row>
    <row r="18" spans="1:9" s="237" customFormat="1" ht="21.75" customHeight="1">
      <c r="A18" s="238">
        <v>13</v>
      </c>
      <c r="B18" s="260" t="s">
        <v>93</v>
      </c>
      <c r="C18" s="260" t="s">
        <v>106</v>
      </c>
      <c r="D18" s="200" t="s">
        <v>202</v>
      </c>
      <c r="E18" s="95"/>
      <c r="F18" s="200" t="s">
        <v>294</v>
      </c>
      <c r="G18" s="100"/>
      <c r="H18" s="253"/>
      <c r="I18" s="116"/>
    </row>
    <row r="19" spans="1:9" s="237" customFormat="1" ht="21.75" customHeight="1">
      <c r="A19" s="238"/>
      <c r="B19" s="260"/>
      <c r="C19" s="260"/>
      <c r="D19" s="200" t="s">
        <v>221</v>
      </c>
      <c r="E19" s="100"/>
      <c r="F19" s="200" t="s">
        <v>209</v>
      </c>
      <c r="G19" s="100"/>
      <c r="H19" s="94" t="str">
        <f>'Moors League'!P21</f>
        <v>1.08.43</v>
      </c>
      <c r="I19" s="115">
        <f>'Moors League'!Q21</f>
        <v>2</v>
      </c>
    </row>
    <row r="20" spans="1:9" s="237" customFormat="1" ht="21.75" customHeight="1">
      <c r="A20" s="238">
        <v>14</v>
      </c>
      <c r="B20" s="260" t="s">
        <v>95</v>
      </c>
      <c r="C20" s="260" t="s">
        <v>106</v>
      </c>
      <c r="D20" s="200" t="s">
        <v>207</v>
      </c>
      <c r="E20" s="95"/>
      <c r="F20" s="200" t="s">
        <v>212</v>
      </c>
      <c r="G20" s="100"/>
      <c r="H20" s="79"/>
      <c r="I20" s="116"/>
    </row>
    <row r="21" spans="1:9" s="237" customFormat="1" ht="21.75" customHeight="1">
      <c r="A21" s="238"/>
      <c r="B21" s="260"/>
      <c r="C21" s="260"/>
      <c r="D21" s="200" t="s">
        <v>211</v>
      </c>
      <c r="E21" s="95"/>
      <c r="F21" s="200" t="s">
        <v>226</v>
      </c>
      <c r="G21" s="100"/>
      <c r="H21" s="94" t="str">
        <f>'Moors League'!P22</f>
        <v>1.01.41</v>
      </c>
      <c r="I21" s="115">
        <f>'Moors League'!Q22</f>
        <v>4</v>
      </c>
    </row>
    <row r="22" spans="1:9" s="237" customFormat="1" ht="21.75" customHeight="1">
      <c r="A22" s="238">
        <v>15</v>
      </c>
      <c r="B22" s="260" t="s">
        <v>102</v>
      </c>
      <c r="C22" s="260" t="s">
        <v>107</v>
      </c>
      <c r="D22" s="200" t="s">
        <v>206</v>
      </c>
      <c r="E22" s="94">
        <f>'Moors League'!P23</f>
        <v>44.36</v>
      </c>
      <c r="F22" s="266"/>
      <c r="G22" s="40"/>
      <c r="H22" s="80"/>
      <c r="I22" s="115">
        <f>'Moors League'!Q23</f>
        <v>2</v>
      </c>
    </row>
    <row r="23" spans="1:9" s="237" customFormat="1" ht="21.75" customHeight="1">
      <c r="A23" s="238">
        <v>16</v>
      </c>
      <c r="B23" s="260" t="s">
        <v>104</v>
      </c>
      <c r="C23" s="260" t="s">
        <v>107</v>
      </c>
      <c r="D23" s="200" t="s">
        <v>203</v>
      </c>
      <c r="E23" s="94">
        <f>'Moors League'!P24</f>
        <v>38.22</v>
      </c>
      <c r="F23" s="266"/>
      <c r="G23" s="40"/>
      <c r="H23" s="80"/>
      <c r="I23" s="115">
        <f>'Moors League'!Q24</f>
        <v>2</v>
      </c>
    </row>
    <row r="24" spans="1:9" s="237" customFormat="1" ht="21.75" customHeight="1">
      <c r="A24" s="238">
        <v>17</v>
      </c>
      <c r="B24" s="260" t="s">
        <v>99</v>
      </c>
      <c r="C24" s="260" t="s">
        <v>108</v>
      </c>
      <c r="D24" s="200" t="s">
        <v>213</v>
      </c>
      <c r="E24" s="94">
        <f>'Moors League'!P25</f>
        <v>24.18</v>
      </c>
      <c r="F24" s="266"/>
      <c r="G24" s="40"/>
      <c r="H24" s="80"/>
      <c r="I24" s="115">
        <f>'Moors League'!Q25</f>
        <v>1</v>
      </c>
    </row>
    <row r="25" spans="1:9" s="237" customFormat="1" ht="21.75" customHeight="1">
      <c r="A25" s="238">
        <v>18</v>
      </c>
      <c r="B25" s="260" t="s">
        <v>101</v>
      </c>
      <c r="C25" s="260" t="s">
        <v>108</v>
      </c>
      <c r="D25" s="200" t="s">
        <v>219</v>
      </c>
      <c r="E25" s="94">
        <f>'Moors League'!P26</f>
        <v>19.69</v>
      </c>
      <c r="F25" s="266"/>
      <c r="G25" s="40"/>
      <c r="H25" s="80"/>
      <c r="I25" s="115">
        <f>'Moors League'!Q26</f>
        <v>4</v>
      </c>
    </row>
    <row r="26" spans="1:9" s="237" customFormat="1" ht="21.75" customHeight="1">
      <c r="A26" s="238">
        <v>19</v>
      </c>
      <c r="B26" s="260" t="s">
        <v>96</v>
      </c>
      <c r="C26" s="260" t="s">
        <v>109</v>
      </c>
      <c r="D26" s="200" t="s">
        <v>196</v>
      </c>
      <c r="E26" s="94">
        <f>'Moors League'!P27</f>
        <v>32.49</v>
      </c>
      <c r="F26" s="266"/>
      <c r="G26" s="40"/>
      <c r="H26" s="80"/>
      <c r="I26" s="115">
        <f>'Moors League'!Q27</f>
        <v>4</v>
      </c>
    </row>
    <row r="27" spans="1:9" s="237" customFormat="1" ht="21.75" customHeight="1">
      <c r="A27" s="238">
        <v>20</v>
      </c>
      <c r="B27" s="260" t="s">
        <v>98</v>
      </c>
      <c r="C27" s="260" t="s">
        <v>109</v>
      </c>
      <c r="D27" s="200" t="s">
        <v>201</v>
      </c>
      <c r="E27" s="94">
        <f>'Moors League'!P28</f>
        <v>29.17</v>
      </c>
      <c r="F27" s="266"/>
      <c r="G27" s="40"/>
      <c r="H27" s="80"/>
      <c r="I27" s="115">
        <f>'Moors League'!Q28</f>
        <v>4</v>
      </c>
    </row>
    <row r="28" spans="1:9" s="237" customFormat="1" ht="21.75" customHeight="1">
      <c r="A28" s="238">
        <v>21</v>
      </c>
      <c r="B28" s="260" t="s">
        <v>93</v>
      </c>
      <c r="C28" s="260" t="s">
        <v>110</v>
      </c>
      <c r="D28" s="200" t="s">
        <v>202</v>
      </c>
      <c r="E28" s="94">
        <f>'Moors League'!P29</f>
        <v>34.7</v>
      </c>
      <c r="F28" s="266"/>
      <c r="G28" s="40"/>
      <c r="H28" s="80"/>
      <c r="I28" s="115">
        <f>'Moors League'!Q29</f>
        <v>2</v>
      </c>
    </row>
    <row r="29" spans="1:9" s="237" customFormat="1" ht="21.75" customHeight="1">
      <c r="A29" s="238">
        <v>22</v>
      </c>
      <c r="B29" s="260" t="s">
        <v>95</v>
      </c>
      <c r="C29" s="260" t="s">
        <v>110</v>
      </c>
      <c r="D29" s="200" t="s">
        <v>211</v>
      </c>
      <c r="E29" s="94">
        <f>'Moors League'!P30</f>
        <v>32.68</v>
      </c>
      <c r="F29" s="266"/>
      <c r="G29" s="40"/>
      <c r="H29" s="80"/>
      <c r="I29" s="115">
        <f>'Moors League'!Q30</f>
        <v>4</v>
      </c>
    </row>
    <row r="30" spans="1:9" s="237" customFormat="1" ht="21.75" customHeight="1">
      <c r="A30" s="238">
        <v>23</v>
      </c>
      <c r="B30" s="260" t="s">
        <v>90</v>
      </c>
      <c r="C30" s="260" t="s">
        <v>107</v>
      </c>
      <c r="D30" s="200" t="s">
        <v>200</v>
      </c>
      <c r="E30" s="94">
        <f>'Moors League'!P31</f>
        <v>39.7</v>
      </c>
      <c r="F30" s="277"/>
      <c r="G30" s="40"/>
      <c r="H30" s="80"/>
      <c r="I30" s="115">
        <f>'Moors League'!Q31</f>
        <v>4</v>
      </c>
    </row>
    <row r="31" spans="1:9" s="237" customFormat="1" ht="21.75" customHeight="1">
      <c r="A31" s="238">
        <v>24</v>
      </c>
      <c r="B31" s="260" t="s">
        <v>92</v>
      </c>
      <c r="C31" s="260" t="s">
        <v>107</v>
      </c>
      <c r="D31" s="200" t="s">
        <v>215</v>
      </c>
      <c r="E31" s="94">
        <f>'Moors League'!P32</f>
        <v>35.72</v>
      </c>
      <c r="F31" s="266"/>
      <c r="G31" s="40"/>
      <c r="H31" s="80"/>
      <c r="I31" s="115">
        <f>'Moors League'!Q32</f>
        <v>1</v>
      </c>
    </row>
    <row r="32" spans="1:9" s="237" customFormat="1" ht="21.75" customHeight="1">
      <c r="A32" s="238">
        <v>25</v>
      </c>
      <c r="B32" s="260" t="s">
        <v>102</v>
      </c>
      <c r="C32" s="260" t="s">
        <v>105</v>
      </c>
      <c r="D32" s="290" t="s">
        <v>220</v>
      </c>
      <c r="E32" s="95" t="s">
        <v>19</v>
      </c>
      <c r="F32" s="290" t="s">
        <v>210</v>
      </c>
      <c r="G32" s="95" t="s">
        <v>20</v>
      </c>
      <c r="H32" s="80"/>
      <c r="I32" s="89"/>
    </row>
    <row r="33" spans="1:9" s="237" customFormat="1" ht="21.75" customHeight="1">
      <c r="A33" s="238"/>
      <c r="B33" s="260"/>
      <c r="C33" s="260"/>
      <c r="D33" s="290" t="s">
        <v>198</v>
      </c>
      <c r="E33" s="95" t="s">
        <v>21</v>
      </c>
      <c r="F33" s="290" t="s">
        <v>206</v>
      </c>
      <c r="G33" s="95" t="s">
        <v>22</v>
      </c>
      <c r="H33" s="112" t="str">
        <f>'Moors League'!P33</f>
        <v>1.10.86</v>
      </c>
      <c r="I33" s="117">
        <f>'Moors League'!Q33</f>
        <v>3</v>
      </c>
    </row>
    <row r="34" spans="1:9" s="237" customFormat="1" ht="21.75" customHeight="1">
      <c r="A34" s="238">
        <v>26</v>
      </c>
      <c r="B34" s="260" t="s">
        <v>104</v>
      </c>
      <c r="C34" s="260" t="s">
        <v>105</v>
      </c>
      <c r="D34" s="290" t="s">
        <v>203</v>
      </c>
      <c r="E34" s="95" t="s">
        <v>19</v>
      </c>
      <c r="F34" s="290" t="s">
        <v>211</v>
      </c>
      <c r="G34" s="95" t="s">
        <v>20</v>
      </c>
      <c r="H34" s="79"/>
      <c r="I34" s="116"/>
    </row>
    <row r="35" spans="1:9" s="237" customFormat="1" ht="21.75" customHeight="1">
      <c r="A35" s="238"/>
      <c r="B35" s="260"/>
      <c r="C35" s="260"/>
      <c r="D35" s="290" t="s">
        <v>199</v>
      </c>
      <c r="E35" s="95" t="s">
        <v>21</v>
      </c>
      <c r="F35" s="290" t="s">
        <v>222</v>
      </c>
      <c r="G35" s="95" t="s">
        <v>22</v>
      </c>
      <c r="H35" s="112" t="str">
        <f>'Moors League'!P34</f>
        <v>1.04.68</v>
      </c>
      <c r="I35" s="117">
        <f>'Moors League'!Q34</f>
        <v>3</v>
      </c>
    </row>
    <row r="36" spans="1:9" s="237" customFormat="1" ht="21.75" customHeight="1">
      <c r="A36" s="238">
        <v>27</v>
      </c>
      <c r="B36" s="260" t="s">
        <v>111</v>
      </c>
      <c r="C36" s="260" t="s">
        <v>106</v>
      </c>
      <c r="D36" s="200" t="s">
        <v>223</v>
      </c>
      <c r="E36" s="95"/>
      <c r="F36" s="200" t="s">
        <v>293</v>
      </c>
      <c r="G36" s="95"/>
      <c r="H36" s="340"/>
      <c r="I36" s="341"/>
    </row>
    <row r="37" spans="1:9" s="237" customFormat="1" ht="21.75" customHeight="1">
      <c r="A37" s="238"/>
      <c r="B37" s="261"/>
      <c r="C37" s="260"/>
      <c r="D37" s="200" t="s">
        <v>213</v>
      </c>
      <c r="E37" s="95"/>
      <c r="F37" s="200" t="s">
        <v>214</v>
      </c>
      <c r="G37" s="95"/>
      <c r="H37" s="112" t="str">
        <f>'Moors League'!P35</f>
        <v>1.17.55</v>
      </c>
      <c r="I37" s="117">
        <f>'Moors League'!Q35</f>
        <v>3</v>
      </c>
    </row>
    <row r="38" spans="1:9" s="237" customFormat="1" ht="21.75" customHeight="1">
      <c r="A38" s="238">
        <v>28</v>
      </c>
      <c r="B38" s="260" t="s">
        <v>112</v>
      </c>
      <c r="C38" s="260" t="s">
        <v>106</v>
      </c>
      <c r="D38" s="200" t="s">
        <v>219</v>
      </c>
      <c r="E38" s="95"/>
      <c r="F38" s="200" t="s">
        <v>225</v>
      </c>
      <c r="G38" s="100"/>
      <c r="H38" s="81"/>
      <c r="I38" s="118"/>
    </row>
    <row r="39" spans="1:9" s="237" customFormat="1" ht="21.75" customHeight="1">
      <c r="A39" s="238"/>
      <c r="B39" s="260"/>
      <c r="C39" s="260"/>
      <c r="D39" s="200" t="s">
        <v>324</v>
      </c>
      <c r="E39" s="95"/>
      <c r="F39" s="200" t="s">
        <v>295</v>
      </c>
      <c r="G39" s="95"/>
      <c r="H39" s="112" t="str">
        <f>'Moors League'!P36</f>
        <v>1.08.30</v>
      </c>
      <c r="I39" s="117">
        <f>'Moors League'!Q36</f>
        <v>4</v>
      </c>
    </row>
    <row r="40" spans="1:9" s="237" customFormat="1" ht="21.75" customHeight="1">
      <c r="A40" s="238">
        <v>29</v>
      </c>
      <c r="B40" s="260" t="s">
        <v>96</v>
      </c>
      <c r="C40" s="260" t="s">
        <v>113</v>
      </c>
      <c r="D40" s="290" t="s">
        <v>220</v>
      </c>
      <c r="E40" s="95" t="s">
        <v>19</v>
      </c>
      <c r="F40" s="290" t="s">
        <v>196</v>
      </c>
      <c r="G40" s="95" t="s">
        <v>20</v>
      </c>
      <c r="H40" s="79"/>
      <c r="I40" s="116"/>
    </row>
    <row r="41" spans="1:9" s="237" customFormat="1" ht="21.75" customHeight="1">
      <c r="A41" s="238"/>
      <c r="B41" s="260"/>
      <c r="C41" s="260"/>
      <c r="D41" s="290" t="s">
        <v>204</v>
      </c>
      <c r="E41" s="95" t="s">
        <v>21</v>
      </c>
      <c r="F41" s="290" t="s">
        <v>198</v>
      </c>
      <c r="G41" s="95" t="s">
        <v>22</v>
      </c>
      <c r="H41" s="112" t="str">
        <f>'Moors League'!P37</f>
        <v>1.06.33</v>
      </c>
      <c r="I41" s="117">
        <f>'Moors League'!Q37</f>
        <v>4</v>
      </c>
    </row>
    <row r="42" spans="1:9" s="237" customFormat="1" ht="21.75" customHeight="1">
      <c r="A42" s="238">
        <v>30</v>
      </c>
      <c r="B42" s="260" t="s">
        <v>114</v>
      </c>
      <c r="C42" s="260" t="s">
        <v>113</v>
      </c>
      <c r="D42" s="290" t="s">
        <v>201</v>
      </c>
      <c r="E42" s="95" t="s">
        <v>19</v>
      </c>
      <c r="F42" s="290" t="s">
        <v>215</v>
      </c>
      <c r="G42" s="95" t="s">
        <v>20</v>
      </c>
      <c r="H42" s="79"/>
      <c r="I42" s="116"/>
    </row>
    <row r="43" spans="1:9" s="237" customFormat="1" ht="21.75" customHeight="1">
      <c r="A43" s="238"/>
      <c r="B43" s="260"/>
      <c r="C43" s="260"/>
      <c r="D43" s="290" t="s">
        <v>208</v>
      </c>
      <c r="E43" s="95" t="s">
        <v>21</v>
      </c>
      <c r="F43" s="290" t="s">
        <v>216</v>
      </c>
      <c r="G43" s="95" t="s">
        <v>22</v>
      </c>
      <c r="H43" s="121">
        <f>'Moors League'!P38</f>
        <v>58.37</v>
      </c>
      <c r="I43" s="119">
        <f>'Moors League'!Q38</f>
        <v>4</v>
      </c>
    </row>
    <row r="44" spans="1:9" s="43" customFormat="1" ht="21.75" customHeight="1">
      <c r="A44" s="238">
        <v>31</v>
      </c>
      <c r="B44" s="260" t="s">
        <v>90</v>
      </c>
      <c r="C44" s="260" t="s">
        <v>94</v>
      </c>
      <c r="D44" s="200" t="s">
        <v>200</v>
      </c>
      <c r="E44" s="94">
        <f>'Moors League'!P39</f>
        <v>34.17</v>
      </c>
      <c r="F44" s="267"/>
      <c r="G44" s="49"/>
      <c r="H44" s="75"/>
      <c r="I44" s="119">
        <f>'Moors League'!Q39</f>
        <v>3</v>
      </c>
    </row>
    <row r="45" spans="1:9" s="43" customFormat="1" ht="21.75" customHeight="1">
      <c r="A45" s="238">
        <v>32</v>
      </c>
      <c r="B45" s="260" t="s">
        <v>92</v>
      </c>
      <c r="C45" s="260" t="s">
        <v>94</v>
      </c>
      <c r="D45" s="200" t="s">
        <v>197</v>
      </c>
      <c r="E45" s="94">
        <f>'Moors League'!P40</f>
        <v>29.83</v>
      </c>
      <c r="F45" s="267" t="s">
        <v>23</v>
      </c>
      <c r="G45" s="49"/>
      <c r="H45" s="75"/>
      <c r="I45" s="119">
        <f>'Moors League'!Q40</f>
        <v>4</v>
      </c>
    </row>
    <row r="46" spans="1:9" s="43" customFormat="1" ht="21.75" customHeight="1">
      <c r="A46" s="238">
        <v>33</v>
      </c>
      <c r="B46" s="260" t="s">
        <v>93</v>
      </c>
      <c r="C46" s="260" t="s">
        <v>115</v>
      </c>
      <c r="D46" s="200" t="s">
        <v>202</v>
      </c>
      <c r="E46" s="94">
        <f>'Moors League'!P41</f>
        <v>41.39</v>
      </c>
      <c r="F46" s="267"/>
      <c r="G46" s="49"/>
      <c r="H46" s="75"/>
      <c r="I46" s="119">
        <f>'Moors League'!Q41</f>
        <v>4</v>
      </c>
    </row>
    <row r="47" spans="1:9" s="43" customFormat="1" ht="21.75" customHeight="1">
      <c r="A47" s="238">
        <v>34</v>
      </c>
      <c r="B47" s="260" t="s">
        <v>95</v>
      </c>
      <c r="C47" s="260" t="s">
        <v>115</v>
      </c>
      <c r="D47" s="200" t="s">
        <v>207</v>
      </c>
      <c r="E47" s="94">
        <f>'Moors League'!P42</f>
        <v>39.32</v>
      </c>
      <c r="F47" s="267"/>
      <c r="G47" s="49"/>
      <c r="H47" s="75"/>
      <c r="I47" s="119">
        <f>'Moors League'!Q42</f>
        <v>4</v>
      </c>
    </row>
    <row r="48" spans="1:9" s="43" customFormat="1" ht="21.75" customHeight="1">
      <c r="A48" s="238">
        <v>35</v>
      </c>
      <c r="B48" s="260" t="s">
        <v>96</v>
      </c>
      <c r="C48" s="260" t="s">
        <v>116</v>
      </c>
      <c r="D48" s="200" t="s">
        <v>196</v>
      </c>
      <c r="E48" s="94">
        <f>'Moors League'!P43</f>
        <v>28.82</v>
      </c>
      <c r="F48" s="267"/>
      <c r="G48" s="49"/>
      <c r="H48" s="75"/>
      <c r="I48" s="119">
        <f>'Moors League'!Q43</f>
        <v>4</v>
      </c>
    </row>
    <row r="49" spans="1:9" s="43" customFormat="1" ht="21.75" customHeight="1">
      <c r="A49" s="238">
        <v>36</v>
      </c>
      <c r="B49" s="260" t="s">
        <v>98</v>
      </c>
      <c r="C49" s="260" t="s">
        <v>116</v>
      </c>
      <c r="D49" s="200" t="s">
        <v>201</v>
      </c>
      <c r="E49" s="94">
        <f>'Moors League'!P44</f>
        <v>26.47</v>
      </c>
      <c r="F49" s="267"/>
      <c r="G49" s="49"/>
      <c r="H49" s="75"/>
      <c r="I49" s="119">
        <f>'Moors League'!Q44</f>
        <v>4</v>
      </c>
    </row>
    <row r="50" spans="1:9" s="43" customFormat="1" ht="21.75" customHeight="1">
      <c r="A50" s="238">
        <v>37</v>
      </c>
      <c r="B50" s="260" t="s">
        <v>99</v>
      </c>
      <c r="C50" s="260" t="s">
        <v>117</v>
      </c>
      <c r="D50" s="200" t="s">
        <v>293</v>
      </c>
      <c r="E50" s="94">
        <f>'Moors League'!P45</f>
        <v>24.87</v>
      </c>
      <c r="F50" s="262"/>
      <c r="G50" s="49"/>
      <c r="H50" s="75"/>
      <c r="I50" s="119">
        <f>'Moors League'!Q45</f>
        <v>2</v>
      </c>
    </row>
    <row r="51" spans="1:9" s="43" customFormat="1" ht="21.75" customHeight="1">
      <c r="A51" s="238">
        <v>38</v>
      </c>
      <c r="B51" s="260" t="s">
        <v>101</v>
      </c>
      <c r="C51" s="260" t="s">
        <v>117</v>
      </c>
      <c r="D51" s="200" t="s">
        <v>295</v>
      </c>
      <c r="E51" s="94">
        <f>'Moors League'!P46</f>
        <v>22.47</v>
      </c>
      <c r="F51" s="267"/>
      <c r="G51" s="49"/>
      <c r="H51" s="75"/>
      <c r="I51" s="119">
        <f>'Moors League'!Q46</f>
        <v>4</v>
      </c>
    </row>
    <row r="52" spans="1:9" s="43" customFormat="1" ht="21.75" customHeight="1">
      <c r="A52" s="238">
        <v>39</v>
      </c>
      <c r="B52" s="260" t="s">
        <v>102</v>
      </c>
      <c r="C52" s="260" t="s">
        <v>94</v>
      </c>
      <c r="D52" s="200" t="s">
        <v>198</v>
      </c>
      <c r="E52" s="94">
        <f>'Moors League'!P47</f>
        <v>36.74</v>
      </c>
      <c r="F52" s="267"/>
      <c r="G52" s="49"/>
      <c r="H52" s="75"/>
      <c r="I52" s="119">
        <f>'Moors League'!Q47</f>
        <v>3</v>
      </c>
    </row>
    <row r="53" spans="1:9" s="43" customFormat="1" ht="21.75" customHeight="1">
      <c r="A53" s="238">
        <v>40</v>
      </c>
      <c r="B53" s="260" t="s">
        <v>104</v>
      </c>
      <c r="C53" s="260" t="s">
        <v>94</v>
      </c>
      <c r="D53" s="200" t="s">
        <v>199</v>
      </c>
      <c r="E53" s="94">
        <f>'Moors League'!P48</f>
        <v>31.96</v>
      </c>
      <c r="F53" s="267"/>
      <c r="G53" s="49"/>
      <c r="H53" s="75"/>
      <c r="I53" s="119">
        <f>'Moors League'!Q48</f>
        <v>4</v>
      </c>
    </row>
    <row r="54" spans="1:9" s="43" customFormat="1" ht="21.75" customHeight="1">
      <c r="A54" s="238">
        <v>41</v>
      </c>
      <c r="B54" s="260" t="s">
        <v>90</v>
      </c>
      <c r="C54" s="260" t="s">
        <v>106</v>
      </c>
      <c r="D54" s="200" t="s">
        <v>196</v>
      </c>
      <c r="E54" s="97"/>
      <c r="F54" s="199" t="s">
        <v>204</v>
      </c>
      <c r="G54" s="101"/>
      <c r="H54" s="76"/>
      <c r="I54" s="89"/>
    </row>
    <row r="55" spans="1:9" s="43" customFormat="1" ht="21.75" customHeight="1">
      <c r="A55" s="238"/>
      <c r="B55" s="261"/>
      <c r="C55" s="261"/>
      <c r="D55" s="200" t="s">
        <v>224</v>
      </c>
      <c r="E55" s="97"/>
      <c r="F55" s="199" t="s">
        <v>200</v>
      </c>
      <c r="G55" s="101"/>
      <c r="H55" s="103">
        <f>'Moors League'!P49</f>
        <v>56.96</v>
      </c>
      <c r="I55" s="119">
        <f>'Moors League'!Q49</f>
        <v>4</v>
      </c>
    </row>
    <row r="56" spans="1:9" s="43" customFormat="1" ht="21.75" customHeight="1">
      <c r="A56" s="238">
        <v>42</v>
      </c>
      <c r="B56" s="260" t="s">
        <v>92</v>
      </c>
      <c r="C56" s="260" t="s">
        <v>106</v>
      </c>
      <c r="D56" s="200" t="s">
        <v>205</v>
      </c>
      <c r="E56" s="97"/>
      <c r="F56" s="199" t="s">
        <v>216</v>
      </c>
      <c r="G56" s="101"/>
      <c r="H56" s="76"/>
      <c r="I56" s="89"/>
    </row>
    <row r="57" spans="1:9" s="43" customFormat="1" ht="21.75" customHeight="1">
      <c r="A57" s="238"/>
      <c r="B57" s="261"/>
      <c r="C57" s="261"/>
      <c r="D57" s="200" t="s">
        <v>201</v>
      </c>
      <c r="E57" s="97"/>
      <c r="F57" s="199" t="s">
        <v>197</v>
      </c>
      <c r="G57" s="101"/>
      <c r="H57" s="94">
        <f>'Moors League'!P50</f>
        <v>50.66</v>
      </c>
      <c r="I57" s="115">
        <f>'Moors League'!Q50</f>
        <v>3</v>
      </c>
    </row>
    <row r="58" spans="1:9" s="43" customFormat="1" ht="21.75" customHeight="1">
      <c r="A58" s="238">
        <v>43</v>
      </c>
      <c r="B58" s="260" t="s">
        <v>93</v>
      </c>
      <c r="C58" s="260" t="s">
        <v>105</v>
      </c>
      <c r="D58" s="290" t="s">
        <v>209</v>
      </c>
      <c r="E58" s="97" t="s">
        <v>19</v>
      </c>
      <c r="F58" s="201" t="s">
        <v>202</v>
      </c>
      <c r="G58" s="101" t="s">
        <v>20</v>
      </c>
      <c r="H58" s="76"/>
      <c r="I58" s="89"/>
    </row>
    <row r="59" spans="1:9" s="43" customFormat="1" ht="21.75" customHeight="1">
      <c r="A59" s="238"/>
      <c r="B59" s="261"/>
      <c r="C59" s="261"/>
      <c r="D59" s="290" t="s">
        <v>294</v>
      </c>
      <c r="E59" s="97" t="s">
        <v>21</v>
      </c>
      <c r="F59" s="201" t="s">
        <v>221</v>
      </c>
      <c r="G59" s="101" t="s">
        <v>22</v>
      </c>
      <c r="H59" s="94" t="str">
        <f>'Moors League'!P51</f>
        <v>1.20.53</v>
      </c>
      <c r="I59" s="115">
        <f>'Moors League'!Q51</f>
        <v>1</v>
      </c>
    </row>
    <row r="60" spans="1:9" s="43" customFormat="1" ht="21.75" customHeight="1">
      <c r="A60" s="238">
        <v>44</v>
      </c>
      <c r="B60" s="260" t="s">
        <v>95</v>
      </c>
      <c r="C60" s="260" t="s">
        <v>105</v>
      </c>
      <c r="D60" s="290" t="s">
        <v>212</v>
      </c>
      <c r="E60" s="97" t="s">
        <v>19</v>
      </c>
      <c r="F60" s="201" t="s">
        <v>211</v>
      </c>
      <c r="G60" s="101" t="s">
        <v>20</v>
      </c>
      <c r="H60" s="76"/>
      <c r="I60" s="89"/>
    </row>
    <row r="61" spans="1:9" s="43" customFormat="1" ht="21.75" customHeight="1">
      <c r="A61" s="238"/>
      <c r="B61" s="261"/>
      <c r="C61" s="261"/>
      <c r="D61" s="290" t="s">
        <v>207</v>
      </c>
      <c r="E61" s="97" t="s">
        <v>21</v>
      </c>
      <c r="F61" s="203" t="s">
        <v>226</v>
      </c>
      <c r="G61" s="101" t="s">
        <v>22</v>
      </c>
      <c r="H61" s="94" t="str">
        <f>'Moors League'!P52</f>
        <v>1.11.12</v>
      </c>
      <c r="I61" s="115">
        <f>'Moors League'!Q52</f>
        <v>4</v>
      </c>
    </row>
    <row r="62" spans="1:9" s="43" customFormat="1" ht="21.75" customHeight="1">
      <c r="A62" s="238">
        <v>45</v>
      </c>
      <c r="B62" s="260" t="s">
        <v>102</v>
      </c>
      <c r="C62" s="260" t="s">
        <v>118</v>
      </c>
      <c r="D62" s="200" t="s">
        <v>198</v>
      </c>
      <c r="E62" s="94">
        <f>'Moors League'!P53</f>
        <v>31.87</v>
      </c>
      <c r="F62" s="267"/>
      <c r="G62" s="49"/>
      <c r="H62" s="75"/>
      <c r="I62" s="115">
        <f>'Moors League'!Q53</f>
        <v>3</v>
      </c>
    </row>
    <row r="63" spans="1:9" s="43" customFormat="1" ht="21.75" customHeight="1">
      <c r="A63" s="238">
        <v>46</v>
      </c>
      <c r="B63" s="260" t="s">
        <v>104</v>
      </c>
      <c r="C63" s="260" t="s">
        <v>118</v>
      </c>
      <c r="D63" s="200" t="s">
        <v>203</v>
      </c>
      <c r="E63" s="94">
        <f>'Moors League'!P54</f>
        <v>28.38</v>
      </c>
      <c r="F63" s="267"/>
      <c r="G63" s="49"/>
      <c r="H63" s="75"/>
      <c r="I63" s="115">
        <f>'Moors League'!Q54</f>
        <v>3</v>
      </c>
    </row>
    <row r="64" spans="1:9" s="43" customFormat="1" ht="21.75" customHeight="1">
      <c r="A64" s="238">
        <v>47</v>
      </c>
      <c r="B64" s="260" t="s">
        <v>99</v>
      </c>
      <c r="C64" s="260" t="s">
        <v>119</v>
      </c>
      <c r="D64" s="200" t="s">
        <v>214</v>
      </c>
      <c r="E64" s="94">
        <f>'Moors League'!P55</f>
        <v>22.58</v>
      </c>
      <c r="F64" s="262"/>
      <c r="G64" s="49"/>
      <c r="H64" s="75"/>
      <c r="I64" s="115">
        <f>'Moors League'!Q55</f>
        <v>2</v>
      </c>
    </row>
    <row r="65" spans="1:9" s="43" customFormat="1" ht="21.75" customHeight="1">
      <c r="A65" s="238">
        <v>48</v>
      </c>
      <c r="B65" s="260" t="s">
        <v>101</v>
      </c>
      <c r="C65" s="260" t="s">
        <v>119</v>
      </c>
      <c r="D65" s="200" t="s">
        <v>219</v>
      </c>
      <c r="E65" s="94">
        <f>'Moors League'!P56</f>
        <v>22.18</v>
      </c>
      <c r="F65" s="267"/>
      <c r="G65" s="49"/>
      <c r="H65" s="75"/>
      <c r="I65" s="115">
        <f>'Moors League'!Q56</f>
        <v>4</v>
      </c>
    </row>
    <row r="66" spans="1:9" s="43" customFormat="1" ht="21.75" customHeight="1">
      <c r="A66" s="238">
        <v>49</v>
      </c>
      <c r="B66" s="260" t="s">
        <v>96</v>
      </c>
      <c r="C66" s="260" t="s">
        <v>120</v>
      </c>
      <c r="D66" s="200" t="s">
        <v>196</v>
      </c>
      <c r="E66" s="94">
        <f>'Moors League'!P57</f>
        <v>32.81</v>
      </c>
      <c r="F66" s="267" t="s">
        <v>23</v>
      </c>
      <c r="G66" s="49"/>
      <c r="H66" s="75"/>
      <c r="I66" s="115">
        <f>'Moors League'!Q57</f>
        <v>4</v>
      </c>
    </row>
    <row r="67" spans="1:9" s="43" customFormat="1" ht="21.75" customHeight="1">
      <c r="A67" s="238">
        <v>50</v>
      </c>
      <c r="B67" s="260" t="s">
        <v>98</v>
      </c>
      <c r="C67" s="260" t="s">
        <v>120</v>
      </c>
      <c r="D67" s="200" t="s">
        <v>201</v>
      </c>
      <c r="E67" s="94">
        <f>'Moors League'!P58</f>
        <v>31.69</v>
      </c>
      <c r="F67" s="267"/>
      <c r="G67" s="49"/>
      <c r="H67" s="75"/>
      <c r="I67" s="115">
        <f>'Moors League'!Q58</f>
        <v>4</v>
      </c>
    </row>
    <row r="68" spans="1:9" s="43" customFormat="1" ht="21.75" customHeight="1">
      <c r="A68" s="238">
        <v>51</v>
      </c>
      <c r="B68" s="260" t="s">
        <v>93</v>
      </c>
      <c r="C68" s="260" t="s">
        <v>107</v>
      </c>
      <c r="D68" s="200" t="s">
        <v>202</v>
      </c>
      <c r="E68" s="94">
        <f>'Moors League'!P59</f>
        <v>50.55</v>
      </c>
      <c r="F68" s="267"/>
      <c r="G68" s="49"/>
      <c r="H68" s="75"/>
      <c r="I68" s="115">
        <f>'Moors League'!Q59</f>
        <v>1</v>
      </c>
    </row>
    <row r="69" spans="1:9" s="43" customFormat="1" ht="21.75" customHeight="1">
      <c r="A69" s="238">
        <v>52</v>
      </c>
      <c r="B69" s="260" t="s">
        <v>95</v>
      </c>
      <c r="C69" s="260" t="s">
        <v>107</v>
      </c>
      <c r="D69" s="200" t="s">
        <v>211</v>
      </c>
      <c r="E69" s="94">
        <f>'Moors League'!P60</f>
        <v>42.45</v>
      </c>
      <c r="F69" s="342" t="s">
        <v>23</v>
      </c>
      <c r="G69" s="343"/>
      <c r="H69" s="344"/>
      <c r="I69" s="115">
        <f>'Moors League'!Q60</f>
        <v>4</v>
      </c>
    </row>
    <row r="70" spans="1:9" s="43" customFormat="1" ht="21.75" customHeight="1">
      <c r="A70" s="238">
        <v>53</v>
      </c>
      <c r="B70" s="260" t="s">
        <v>90</v>
      </c>
      <c r="C70" s="260" t="s">
        <v>110</v>
      </c>
      <c r="D70" s="200" t="s">
        <v>200</v>
      </c>
      <c r="E70" s="94">
        <f>'Moors League'!P61</f>
        <v>31.15</v>
      </c>
      <c r="F70" s="267"/>
      <c r="G70" s="49"/>
      <c r="H70" s="75"/>
      <c r="I70" s="115">
        <f>'Moors League'!Q61</f>
        <v>4</v>
      </c>
    </row>
    <row r="71" spans="1:9" s="43" customFormat="1" ht="21.75" customHeight="1">
      <c r="A71" s="238">
        <v>54</v>
      </c>
      <c r="B71" s="260" t="s">
        <v>92</v>
      </c>
      <c r="C71" s="260" t="s">
        <v>110</v>
      </c>
      <c r="D71" s="200" t="s">
        <v>197</v>
      </c>
      <c r="E71" s="94">
        <f>'Moors League'!P62</f>
        <v>26.36</v>
      </c>
      <c r="F71" s="267"/>
      <c r="G71" s="49"/>
      <c r="H71" s="75"/>
      <c r="I71" s="115">
        <f>'Moors League'!Q62</f>
        <v>2</v>
      </c>
    </row>
    <row r="72" spans="1:9" s="43" customFormat="1" ht="21.75" customHeight="1">
      <c r="A72" s="238">
        <v>55</v>
      </c>
      <c r="B72" s="260" t="s">
        <v>102</v>
      </c>
      <c r="C72" s="260" t="s">
        <v>106</v>
      </c>
      <c r="D72" s="200" t="s">
        <v>220</v>
      </c>
      <c r="E72" s="268"/>
      <c r="F72" s="296" t="s">
        <v>206</v>
      </c>
      <c r="G72" s="269"/>
      <c r="H72" s="76"/>
      <c r="I72" s="89"/>
    </row>
    <row r="73" spans="1:9" s="43" customFormat="1" ht="21.75" customHeight="1">
      <c r="A73" s="238"/>
      <c r="B73" s="261"/>
      <c r="C73" s="261"/>
      <c r="D73" s="200" t="s">
        <v>210</v>
      </c>
      <c r="E73" s="268"/>
      <c r="F73" s="296" t="s">
        <v>198</v>
      </c>
      <c r="G73" s="245"/>
      <c r="H73" s="94" t="str">
        <f>'Moors League'!P63</f>
        <v>1.01.83</v>
      </c>
      <c r="I73" s="115">
        <f>'Moors League'!Q63</f>
        <v>4</v>
      </c>
    </row>
    <row r="74" spans="1:9" s="43" customFormat="1" ht="21.75" customHeight="1">
      <c r="A74" s="238">
        <v>56</v>
      </c>
      <c r="B74" s="260" t="s">
        <v>104</v>
      </c>
      <c r="C74" s="260" t="s">
        <v>106</v>
      </c>
      <c r="D74" s="200" t="s">
        <v>199</v>
      </c>
      <c r="E74" s="97"/>
      <c r="F74" s="296" t="s">
        <v>222</v>
      </c>
      <c r="G74" s="269"/>
      <c r="H74" s="75"/>
      <c r="I74" s="88"/>
    </row>
    <row r="75" spans="1:9" s="43" customFormat="1" ht="21.75" customHeight="1">
      <c r="A75" s="238"/>
      <c r="B75" s="261"/>
      <c r="C75" s="261"/>
      <c r="D75" s="200" t="s">
        <v>207</v>
      </c>
      <c r="E75" s="97"/>
      <c r="F75" s="296" t="s">
        <v>203</v>
      </c>
      <c r="G75" s="269"/>
      <c r="H75" s="94">
        <f>'Moors League'!P64</f>
        <v>56.62</v>
      </c>
      <c r="I75" s="115">
        <f>'Moors League'!Q64</f>
        <v>3</v>
      </c>
    </row>
    <row r="76" spans="1:9" s="43" customFormat="1" ht="21.75" customHeight="1">
      <c r="A76" s="238">
        <v>57</v>
      </c>
      <c r="B76" s="260" t="s">
        <v>111</v>
      </c>
      <c r="C76" s="260" t="s">
        <v>105</v>
      </c>
      <c r="D76" s="290" t="s">
        <v>213</v>
      </c>
      <c r="E76" s="97" t="s">
        <v>19</v>
      </c>
      <c r="F76" s="201" t="s">
        <v>293</v>
      </c>
      <c r="G76" s="245" t="s">
        <v>20</v>
      </c>
      <c r="H76" s="76"/>
      <c r="I76" s="89"/>
    </row>
    <row r="77" spans="1:9" s="43" customFormat="1" ht="21.75" customHeight="1">
      <c r="A77" s="238"/>
      <c r="B77" s="261"/>
      <c r="C77" s="261"/>
      <c r="D77" s="295" t="s">
        <v>214</v>
      </c>
      <c r="E77" s="97" t="s">
        <v>21</v>
      </c>
      <c r="F77" s="201" t="s">
        <v>223</v>
      </c>
      <c r="G77" s="245" t="s">
        <v>22</v>
      </c>
      <c r="H77" s="94" t="str">
        <f>'Moors League'!P65</f>
        <v>1.35.56</v>
      </c>
      <c r="I77" s="115">
        <f>'Moors League'!Q65</f>
        <v>3</v>
      </c>
    </row>
    <row r="78" spans="1:9" s="43" customFormat="1" ht="21.75" customHeight="1">
      <c r="A78" s="238">
        <v>58</v>
      </c>
      <c r="B78" s="260" t="s">
        <v>112</v>
      </c>
      <c r="C78" s="260" t="s">
        <v>105</v>
      </c>
      <c r="D78" s="290" t="s">
        <v>295</v>
      </c>
      <c r="E78" s="97" t="s">
        <v>19</v>
      </c>
      <c r="F78" s="201" t="s">
        <v>225</v>
      </c>
      <c r="G78" s="245" t="s">
        <v>20</v>
      </c>
      <c r="H78" s="76"/>
      <c r="I78" s="89"/>
    </row>
    <row r="79" spans="1:9" s="43" customFormat="1" ht="21.75" customHeight="1">
      <c r="A79" s="238"/>
      <c r="B79" s="261"/>
      <c r="C79" s="261"/>
      <c r="D79" s="290" t="s">
        <v>219</v>
      </c>
      <c r="E79" s="97" t="s">
        <v>21</v>
      </c>
      <c r="F79" s="201" t="s">
        <v>324</v>
      </c>
      <c r="G79" s="245" t="s">
        <v>22</v>
      </c>
      <c r="H79" s="94" t="str">
        <f>'Moors League'!P66</f>
        <v>1.25.89</v>
      </c>
      <c r="I79" s="115">
        <f>'Moors League'!Q66</f>
        <v>4</v>
      </c>
    </row>
    <row r="80" spans="1:9" s="43" customFormat="1" ht="21.75" customHeight="1">
      <c r="A80" s="238">
        <v>59</v>
      </c>
      <c r="B80" s="260" t="s">
        <v>121</v>
      </c>
      <c r="C80" s="260" t="s">
        <v>122</v>
      </c>
      <c r="D80" s="200" t="s">
        <v>196</v>
      </c>
      <c r="E80" s="97"/>
      <c r="F80" s="296" t="s">
        <v>220</v>
      </c>
      <c r="G80" s="245"/>
      <c r="H80" s="75"/>
      <c r="I80" s="88"/>
    </row>
    <row r="81" spans="1:9" s="43" customFormat="1" ht="21.75" customHeight="1">
      <c r="A81" s="238"/>
      <c r="B81" s="261"/>
      <c r="C81" s="261"/>
      <c r="D81" s="200" t="s">
        <v>204</v>
      </c>
      <c r="E81" s="97"/>
      <c r="F81" s="296" t="s">
        <v>198</v>
      </c>
      <c r="G81" s="245"/>
      <c r="H81" s="94">
        <f>'Moors League'!P67</f>
        <v>59.09</v>
      </c>
      <c r="I81" s="115">
        <f>'Moors League'!Q67</f>
        <v>3</v>
      </c>
    </row>
    <row r="82" spans="1:9" s="43" customFormat="1" ht="21.75" customHeight="1">
      <c r="A82" s="238">
        <v>60</v>
      </c>
      <c r="B82" s="260" t="s">
        <v>114</v>
      </c>
      <c r="C82" s="260" t="s">
        <v>122</v>
      </c>
      <c r="D82" s="200" t="s">
        <v>215</v>
      </c>
      <c r="E82" s="97"/>
      <c r="F82" s="296" t="s">
        <v>208</v>
      </c>
      <c r="G82" s="269"/>
      <c r="H82" s="75"/>
      <c r="I82" s="88"/>
    </row>
    <row r="83" spans="1:9" s="43" customFormat="1" ht="21.75" customHeight="1">
      <c r="A83" s="238"/>
      <c r="B83" s="261"/>
      <c r="C83" s="261"/>
      <c r="D83" s="200" t="s">
        <v>216</v>
      </c>
      <c r="E83" s="97"/>
      <c r="F83" s="296" t="s">
        <v>201</v>
      </c>
      <c r="G83" s="269"/>
      <c r="H83" s="94">
        <f>'Moors League'!P68</f>
        <v>50.61</v>
      </c>
      <c r="I83" s="115">
        <f>'Moors League'!Q68</f>
        <v>4</v>
      </c>
    </row>
    <row r="84" spans="1:9" s="43" customFormat="1" ht="21.75" customHeight="1">
      <c r="A84" s="238">
        <v>61</v>
      </c>
      <c r="B84" s="260" t="s">
        <v>123</v>
      </c>
      <c r="C84" s="260" t="s">
        <v>124</v>
      </c>
      <c r="D84" s="200" t="s">
        <v>214</v>
      </c>
      <c r="E84" s="97"/>
      <c r="F84" s="296" t="s">
        <v>219</v>
      </c>
      <c r="G84" s="245"/>
      <c r="H84" s="75"/>
      <c r="I84" s="88"/>
    </row>
    <row r="85" spans="1:9" s="43" customFormat="1" ht="21.75" customHeight="1">
      <c r="A85" s="238"/>
      <c r="B85" s="261"/>
      <c r="C85" s="261"/>
      <c r="D85" s="200" t="s">
        <v>202</v>
      </c>
      <c r="E85" s="97"/>
      <c r="F85" s="296" t="s">
        <v>211</v>
      </c>
      <c r="G85" s="269"/>
      <c r="H85" s="75"/>
      <c r="I85" s="88"/>
    </row>
    <row r="86" spans="1:9" s="43" customFormat="1" ht="21.75" customHeight="1">
      <c r="A86" s="238"/>
      <c r="B86" s="261"/>
      <c r="C86" s="261"/>
      <c r="D86" s="200" t="s">
        <v>198</v>
      </c>
      <c r="E86" s="97"/>
      <c r="F86" s="296" t="s">
        <v>203</v>
      </c>
      <c r="G86" s="245"/>
      <c r="H86" s="75"/>
      <c r="I86" s="88"/>
    </row>
    <row r="87" spans="1:9" s="43" customFormat="1" ht="21.75" customHeight="1">
      <c r="A87" s="238" t="s">
        <v>23</v>
      </c>
      <c r="B87" s="261"/>
      <c r="C87" s="261"/>
      <c r="D87" s="200" t="s">
        <v>196</v>
      </c>
      <c r="E87" s="97"/>
      <c r="F87" s="296" t="s">
        <v>201</v>
      </c>
      <c r="G87" s="269"/>
      <c r="H87" s="75"/>
      <c r="I87" s="88"/>
    </row>
    <row r="88" spans="1:9" s="43" customFormat="1" ht="21.75" customHeight="1" thickBot="1">
      <c r="A88" s="238"/>
      <c r="B88" s="261"/>
      <c r="C88" s="261"/>
      <c r="D88" s="200" t="s">
        <v>200</v>
      </c>
      <c r="E88" s="97"/>
      <c r="F88" s="296" t="s">
        <v>197</v>
      </c>
      <c r="G88" s="272"/>
      <c r="H88" s="114" t="str">
        <f>'Moors League'!P69</f>
        <v>2.24.77</v>
      </c>
      <c r="I88" s="120">
        <f>'Moors League'!Q69</f>
        <v>4</v>
      </c>
    </row>
    <row r="89" spans="5:9" ht="24.75" customHeight="1" thickBot="1">
      <c r="E89" s="271"/>
      <c r="F89" s="229"/>
      <c r="G89" s="333" t="s">
        <v>81</v>
      </c>
      <c r="H89" s="334"/>
      <c r="I89" s="85">
        <f>SUM(I4:I88)</f>
        <v>193</v>
      </c>
    </row>
    <row r="92" ht="12.75">
      <c r="F92" s="264" t="s">
        <v>23</v>
      </c>
    </row>
    <row r="93" ht="12.75">
      <c r="D93" s="264" t="s">
        <v>23</v>
      </c>
    </row>
  </sheetData>
  <sheetProtection/>
  <mergeCells count="5">
    <mergeCell ref="A1:D1"/>
    <mergeCell ref="A2:B2"/>
    <mergeCell ref="H36:I36"/>
    <mergeCell ref="F69:H69"/>
    <mergeCell ref="G89:H89"/>
  </mergeCells>
  <printOptions/>
  <pageMargins left="0.7" right="0.7" top="0.75" bottom="0.75" header="0.3" footer="0.3"/>
  <pageSetup orientation="portrait" paperSize="9"/>
  <ignoredErrors>
    <ignoredError sqref="C2 F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Q85"/>
  <sheetViews>
    <sheetView zoomScalePageLayoutView="0" workbookViewId="0" topLeftCell="A34">
      <selection activeCell="N4" sqref="N4"/>
    </sheetView>
  </sheetViews>
  <sheetFormatPr defaultColWidth="9.140625" defaultRowHeight="12.75"/>
  <cols>
    <col min="1" max="1" width="3.7109375" style="46" customWidth="1"/>
    <col min="2" max="2" width="8.28125" style="0" customWidth="1"/>
    <col min="3" max="3" width="12.140625" style="0" customWidth="1"/>
    <col min="4" max="4" width="16.140625" style="284" customWidth="1"/>
    <col min="5" max="5" width="0.85546875" style="47" customWidth="1"/>
    <col min="6" max="6" width="4.28125" style="46" customWidth="1"/>
    <col min="7" max="7" width="5.140625" style="46" customWidth="1"/>
    <col min="8" max="8" width="3.421875" style="46" customWidth="1"/>
    <col min="9" max="9" width="18.00390625" style="0" customWidth="1"/>
    <col min="11" max="11" width="20.8515625" style="0" customWidth="1"/>
    <col min="14" max="14" width="22.421875" style="46" customWidth="1"/>
    <col min="15" max="15" width="21.140625" style="46" customWidth="1"/>
    <col min="16" max="16" width="21.57421875" style="46" customWidth="1"/>
    <col min="17" max="17" width="23.7109375" style="46" customWidth="1"/>
    <col min="18" max="18" width="14.7109375" style="0" customWidth="1"/>
  </cols>
  <sheetData>
    <row r="1" spans="1:17" ht="29.25" customHeight="1" thickBot="1">
      <c r="A1" s="195" t="s">
        <v>17</v>
      </c>
      <c r="B1" s="196"/>
      <c r="C1" s="196"/>
      <c r="I1" s="184" t="s">
        <v>129</v>
      </c>
      <c r="N1" s="345" t="s">
        <v>180</v>
      </c>
      <c r="O1" s="346"/>
      <c r="P1" s="346"/>
      <c r="Q1" s="347"/>
    </row>
    <row r="2" spans="1:17" s="34" customFormat="1" ht="18.75">
      <c r="A2" s="337" t="s">
        <v>125</v>
      </c>
      <c r="B2" s="337"/>
      <c r="C2" s="104" t="str">
        <f>'Moors League'!C3</f>
        <v>Eston (Host Club - Stokesley)</v>
      </c>
      <c r="D2" s="104"/>
      <c r="E2" s="34" t="s">
        <v>18</v>
      </c>
      <c r="F2" s="188" t="str">
        <f>'Moors League'!L3</f>
        <v>18th May 2013</v>
      </c>
      <c r="G2" s="183"/>
      <c r="H2" s="183"/>
      <c r="N2" s="190" t="e">
        <f>#REF!</f>
        <v>#REF!</v>
      </c>
      <c r="O2" s="191" t="e">
        <f>#REF!</f>
        <v>#REF!</v>
      </c>
      <c r="P2" s="191" t="e">
        <f>#REF!</f>
        <v>#REF!</v>
      </c>
      <c r="Q2" s="192" t="e">
        <f>#REF!</f>
        <v>#REF!</v>
      </c>
    </row>
    <row r="3" spans="1:17" s="36" customFormat="1" ht="12.75">
      <c r="A3" s="35"/>
      <c r="E3" s="37"/>
      <c r="F3" s="35"/>
      <c r="G3" s="35"/>
      <c r="H3" s="35"/>
      <c r="J3" s="198" t="s">
        <v>182</v>
      </c>
      <c r="K3" s="197">
        <v>41392</v>
      </c>
      <c r="N3" s="193" t="s">
        <v>2</v>
      </c>
      <c r="O3" s="189" t="s">
        <v>3</v>
      </c>
      <c r="P3" s="189" t="s">
        <v>4</v>
      </c>
      <c r="Q3" s="194" t="s">
        <v>5</v>
      </c>
    </row>
    <row r="4" spans="1:17" s="143" customFormat="1" ht="21.75" customHeight="1">
      <c r="A4" s="149">
        <v>1</v>
      </c>
      <c r="B4" s="150" t="s">
        <v>130</v>
      </c>
      <c r="C4" s="151" t="s">
        <v>131</v>
      </c>
      <c r="D4" s="152" t="s">
        <v>132</v>
      </c>
      <c r="E4" s="153"/>
      <c r="F4" s="211">
        <v>4</v>
      </c>
      <c r="G4" s="212">
        <v>7</v>
      </c>
      <c r="H4" s="213">
        <v>9</v>
      </c>
      <c r="I4" s="153" t="s">
        <v>133</v>
      </c>
      <c r="J4" s="154">
        <v>32.13</v>
      </c>
      <c r="K4" s="155" t="s">
        <v>134</v>
      </c>
      <c r="N4" s="189" t="str">
        <f>IF(J4&gt;'Moors League'!D9,'Lane 1 Team Sheet'!D4,"X")</f>
        <v>X</v>
      </c>
      <c r="O4" s="189" t="str">
        <f>IF(J4&gt;'Moors League'!H9,'Lane 2 Team Sheet'!D4,"X")</f>
        <v>X</v>
      </c>
      <c r="P4" s="189" t="str">
        <f>IF(J4&gt;'Moors League'!L9,'Lane 3 Team Sheet'!D4,"X")</f>
        <v>X</v>
      </c>
      <c r="Q4" s="194" t="str">
        <f>IF(J4&gt;'Moors League'!P9,'Lane 4 Team Sheet'!D4,"X")</f>
        <v>X</v>
      </c>
    </row>
    <row r="5" spans="1:17" s="143" customFormat="1" ht="21.75" customHeight="1">
      <c r="A5" s="156">
        <v>2</v>
      </c>
      <c r="B5" s="157" t="s">
        <v>135</v>
      </c>
      <c r="C5" s="158" t="s">
        <v>131</v>
      </c>
      <c r="D5" s="159" t="s">
        <v>132</v>
      </c>
      <c r="E5" s="160"/>
      <c r="F5" s="214">
        <v>2</v>
      </c>
      <c r="G5" s="215">
        <v>7</v>
      </c>
      <c r="H5" s="216">
        <v>11</v>
      </c>
      <c r="I5" s="165" t="s">
        <v>186</v>
      </c>
      <c r="J5" s="166">
        <v>28.16</v>
      </c>
      <c r="K5" s="167" t="s">
        <v>191</v>
      </c>
      <c r="N5" s="189" t="str">
        <f>IF(J5&gt;'Moors League'!D10,'Lane 1 Team Sheet'!D5,"X")</f>
        <v>X</v>
      </c>
      <c r="O5" s="189" t="str">
        <f>IF(J5&gt;'Moors League'!H10,'Lane 2 Team Sheet'!D5,"X")</f>
        <v>X</v>
      </c>
      <c r="P5" s="189" t="str">
        <f>IF(J5&gt;'Moors League'!L10,'Lane 3 Team Sheet'!D5,"X")</f>
        <v>X</v>
      </c>
      <c r="Q5" s="194" t="str">
        <f>IF(J5&gt;'Moors League'!P10,'Lane 4 Team Sheet'!D5,"X")</f>
        <v>X</v>
      </c>
    </row>
    <row r="6" spans="1:17" s="143" customFormat="1" ht="21.75" customHeight="1">
      <c r="A6" s="161">
        <v>3</v>
      </c>
      <c r="B6" s="162" t="s">
        <v>130</v>
      </c>
      <c r="C6" s="163" t="s">
        <v>138</v>
      </c>
      <c r="D6" s="164" t="s">
        <v>139</v>
      </c>
      <c r="E6" s="165"/>
      <c r="F6" s="214">
        <v>23</v>
      </c>
      <c r="G6" s="215">
        <v>1</v>
      </c>
      <c r="H6" s="216">
        <v>10</v>
      </c>
      <c r="I6" s="165" t="s">
        <v>140</v>
      </c>
      <c r="J6" s="166">
        <v>34.63</v>
      </c>
      <c r="K6" s="167" t="s">
        <v>141</v>
      </c>
      <c r="N6" s="189" t="str">
        <f>IF(J6&gt;'Moors League'!D11,'Lane 1 Team Sheet'!D6,"X")</f>
        <v>X</v>
      </c>
      <c r="O6" s="189" t="str">
        <f>IF(J6&gt;'Moors League'!H11,'Lane 2 Team Sheet'!D6,"X")</f>
        <v>X</v>
      </c>
      <c r="P6" s="189" t="str">
        <f>IF(J6&gt;'Moors League'!L11,'Lane 3 Team Sheet'!D6,"X")</f>
        <v>X</v>
      </c>
      <c r="Q6" s="194" t="str">
        <f>IF(J6&gt;'Moors League'!P11,'Lane 4 Team Sheet'!D6,"X")</f>
        <v>X</v>
      </c>
    </row>
    <row r="7" spans="1:17" s="143" customFormat="1" ht="21.75" customHeight="1">
      <c r="A7" s="161">
        <v>4</v>
      </c>
      <c r="B7" s="162" t="s">
        <v>135</v>
      </c>
      <c r="C7" s="163" t="s">
        <v>138</v>
      </c>
      <c r="D7" s="164" t="s">
        <v>139</v>
      </c>
      <c r="E7" s="165"/>
      <c r="F7" s="214">
        <v>5</v>
      </c>
      <c r="G7" s="215">
        <v>4</v>
      </c>
      <c r="H7" s="216">
        <v>3</v>
      </c>
      <c r="I7" s="165" t="s">
        <v>136</v>
      </c>
      <c r="J7" s="166">
        <v>32.93</v>
      </c>
      <c r="K7" s="167" t="s">
        <v>142</v>
      </c>
      <c r="N7" s="189" t="str">
        <f>IF(J7&gt;'Moors League'!D12,'Lane 1 Team Sheet'!D7,"X")</f>
        <v>X</v>
      </c>
      <c r="O7" s="189" t="str">
        <f>IF(J7&gt;'Moors League'!H12,'Lane 2 Team Sheet'!D7,"X")</f>
        <v>X</v>
      </c>
      <c r="P7" s="189" t="str">
        <f>IF(J7&gt;'Moors League'!L12,'Lane 3 Team Sheet'!D7,"X")</f>
        <v>X</v>
      </c>
      <c r="Q7" s="194" t="str">
        <f>IF(J7&gt;'Moors League'!P12,'Lane 4 Team Sheet'!D7,"X")</f>
        <v>X</v>
      </c>
    </row>
    <row r="8" spans="1:17" s="143" customFormat="1" ht="21.75" customHeight="1">
      <c r="A8" s="161">
        <v>5</v>
      </c>
      <c r="B8" s="162" t="s">
        <v>130</v>
      </c>
      <c r="C8" s="163" t="s">
        <v>143</v>
      </c>
      <c r="D8" s="164" t="s">
        <v>144</v>
      </c>
      <c r="E8" s="165"/>
      <c r="F8" s="214">
        <v>16</v>
      </c>
      <c r="G8" s="215">
        <v>3</v>
      </c>
      <c r="H8" s="216">
        <v>13</v>
      </c>
      <c r="I8" s="165" t="s">
        <v>188</v>
      </c>
      <c r="J8" s="166">
        <v>35.76</v>
      </c>
      <c r="K8" s="167" t="s">
        <v>196</v>
      </c>
      <c r="N8" s="189" t="str">
        <f>IF(J8&gt;'Moors League'!D13,'Lane 1 Team Sheet'!D8,"X")</f>
        <v>X</v>
      </c>
      <c r="O8" s="189" t="str">
        <f>IF(J8&gt;'Moors League'!H13,'Lane 2 Team Sheet'!D8,"X")</f>
        <v>X</v>
      </c>
      <c r="P8" s="189" t="str">
        <f>IF(J8&gt;'Moors League'!L13,'Lane 3 Team Sheet'!D8,"X")</f>
        <v>X</v>
      </c>
      <c r="Q8" s="194" t="str">
        <f>IF(J8&gt;'Moors League'!P13,'Lane 4 Team Sheet'!D8,"X")</f>
        <v>X</v>
      </c>
    </row>
    <row r="9" spans="1:17" s="143" customFormat="1" ht="21.75" customHeight="1">
      <c r="A9" s="161">
        <v>6</v>
      </c>
      <c r="B9" s="162" t="s">
        <v>135</v>
      </c>
      <c r="C9" s="163" t="s">
        <v>143</v>
      </c>
      <c r="D9" s="164" t="s">
        <v>144</v>
      </c>
      <c r="E9" s="165"/>
      <c r="F9" s="214">
        <v>13</v>
      </c>
      <c r="G9" s="215">
        <v>10</v>
      </c>
      <c r="H9" s="216">
        <v>7</v>
      </c>
      <c r="I9" s="165" t="s">
        <v>136</v>
      </c>
      <c r="J9" s="166">
        <v>32.78</v>
      </c>
      <c r="K9" s="167" t="s">
        <v>137</v>
      </c>
      <c r="N9" s="189" t="str">
        <f>IF(J9&gt;'Moors League'!D14,'Lane 1 Team Sheet'!D9,"X")</f>
        <v>X</v>
      </c>
      <c r="O9" s="189" t="str">
        <f>IF(J9&gt;'Moors League'!H14,'Lane 2 Team Sheet'!D9,"X")</f>
        <v>X</v>
      </c>
      <c r="P9" s="189" t="str">
        <f>IF(J9&gt;'Moors League'!L14,'Lane 3 Team Sheet'!D9,"X")</f>
        <v>X</v>
      </c>
      <c r="Q9" s="194" t="str">
        <f>IF(J9&gt;'Moors League'!P14,'Lane 4 Team Sheet'!D9,"X")</f>
        <v>X</v>
      </c>
    </row>
    <row r="10" spans="1:17" s="143" customFormat="1" ht="21.75" customHeight="1">
      <c r="A10" s="161">
        <v>7</v>
      </c>
      <c r="B10" s="162" t="s">
        <v>130</v>
      </c>
      <c r="C10" s="163" t="s">
        <v>147</v>
      </c>
      <c r="D10" s="164" t="s">
        <v>148</v>
      </c>
      <c r="E10" s="165"/>
      <c r="F10" s="214">
        <v>21</v>
      </c>
      <c r="G10" s="215">
        <v>6</v>
      </c>
      <c r="H10" s="216">
        <v>8</v>
      </c>
      <c r="I10" s="165" t="s">
        <v>140</v>
      </c>
      <c r="J10" s="166">
        <v>14.87</v>
      </c>
      <c r="K10" s="167" t="s">
        <v>141</v>
      </c>
      <c r="N10" s="189" t="str">
        <f>IF(J10&gt;'Moors League'!D15,'Lane 1 Team Sheet'!D10,"X")</f>
        <v>X</v>
      </c>
      <c r="O10" s="189" t="str">
        <f>IF(J10&gt;'Moors League'!H15,'Lane 2 Team Sheet'!D10,"X")</f>
        <v>X</v>
      </c>
      <c r="P10" s="189" t="str">
        <f>IF(J10&gt;'Moors League'!L15,'Lane 3 Team Sheet'!D10,"X")</f>
        <v>X</v>
      </c>
      <c r="Q10" s="194" t="str">
        <f>IF(J10&gt;'Moors League'!P15,'Lane 4 Team Sheet'!D10,"X")</f>
        <v>X</v>
      </c>
    </row>
    <row r="11" spans="1:17" s="143" customFormat="1" ht="21.75" customHeight="1">
      <c r="A11" s="161">
        <v>8</v>
      </c>
      <c r="B11" s="162" t="s">
        <v>135</v>
      </c>
      <c r="C11" s="163" t="s">
        <v>147</v>
      </c>
      <c r="D11" s="164" t="s">
        <v>148</v>
      </c>
      <c r="E11" s="165"/>
      <c r="F11" s="214">
        <v>15</v>
      </c>
      <c r="G11" s="215">
        <v>5</v>
      </c>
      <c r="H11" s="216">
        <v>10</v>
      </c>
      <c r="I11" s="165" t="s">
        <v>150</v>
      </c>
      <c r="J11" s="166">
        <v>14.91</v>
      </c>
      <c r="K11" s="167" t="s">
        <v>184</v>
      </c>
      <c r="N11" s="189" t="str">
        <f>IF(J11&gt;'Moors League'!D16,'Lane 1 Team Sheet'!D11,"X")</f>
        <v>X</v>
      </c>
      <c r="O11" s="189" t="str">
        <f>IF(J11&gt;'Moors League'!H16,'Lane 2 Team Sheet'!D11,"X")</f>
        <v>X</v>
      </c>
      <c r="P11" s="189" t="str">
        <f>IF(J11&gt;'Moors League'!L16,'Lane 3 Team Sheet'!D11,"X")</f>
        <v>X</v>
      </c>
      <c r="Q11" s="194" t="str">
        <f>IF(J11&gt;'Moors League'!P16,'Lane 4 Team Sheet'!D11,"X")</f>
        <v>X</v>
      </c>
    </row>
    <row r="12" spans="1:17" s="143" customFormat="1" ht="21.75" customHeight="1">
      <c r="A12" s="161">
        <v>9</v>
      </c>
      <c r="B12" s="162" t="s">
        <v>130</v>
      </c>
      <c r="C12" s="163" t="s">
        <v>149</v>
      </c>
      <c r="D12" s="164" t="s">
        <v>132</v>
      </c>
      <c r="E12" s="165"/>
      <c r="F12" s="214">
        <v>21</v>
      </c>
      <c r="G12" s="215">
        <v>5</v>
      </c>
      <c r="H12" s="216">
        <v>11</v>
      </c>
      <c r="I12" s="165" t="s">
        <v>136</v>
      </c>
      <c r="J12" s="166">
        <v>32.85</v>
      </c>
      <c r="K12" s="167" t="s">
        <v>159</v>
      </c>
      <c r="N12" s="189" t="str">
        <f>IF(J12&gt;'Moors League'!D17,'Lane 1 Team Sheet'!D12,"X")</f>
        <v>X</v>
      </c>
      <c r="O12" s="189" t="str">
        <f>IF(J12&gt;'Moors League'!H17,'Lane 2 Team Sheet'!D12,"X")</f>
        <v>X</v>
      </c>
      <c r="P12" s="189" t="str">
        <f>IF(J12&gt;'Moors League'!L17,'Lane 3 Team Sheet'!D12,"X")</f>
        <v>X</v>
      </c>
      <c r="Q12" s="194" t="str">
        <f>IF(J12&gt;'Moors League'!P17,'Lane 4 Team Sheet'!D12,"X")</f>
        <v>X</v>
      </c>
    </row>
    <row r="13" spans="1:17" s="143" customFormat="1" ht="21.75" customHeight="1">
      <c r="A13" s="161">
        <v>10</v>
      </c>
      <c r="B13" s="162" t="s">
        <v>135</v>
      </c>
      <c r="C13" s="163" t="s">
        <v>149</v>
      </c>
      <c r="D13" s="164" t="s">
        <v>132</v>
      </c>
      <c r="E13" s="165"/>
      <c r="F13" s="214">
        <v>29</v>
      </c>
      <c r="G13" s="215">
        <v>10</v>
      </c>
      <c r="H13" s="216">
        <v>5</v>
      </c>
      <c r="I13" s="165" t="s">
        <v>136</v>
      </c>
      <c r="J13" s="166">
        <v>30.9</v>
      </c>
      <c r="K13" s="167" t="s">
        <v>137</v>
      </c>
      <c r="N13" s="189" t="str">
        <f>IF(J13&gt;'Moors League'!D18,'Lane 1 Team Sheet'!D13,"X")</f>
        <v>X</v>
      </c>
      <c r="O13" s="189" t="str">
        <f>IF(J13&gt;'Moors League'!H18,'Lane 2 Team Sheet'!D13,"X")</f>
        <v>X</v>
      </c>
      <c r="P13" s="189" t="str">
        <f>IF(J13&gt;'Moors League'!L18,'Lane 3 Team Sheet'!D13,"X")</f>
        <v>X</v>
      </c>
      <c r="Q13" s="194" t="str">
        <f>IF(J13&gt;'Moors League'!P18,'Lane 4 Team Sheet'!D13,"X")</f>
        <v>X</v>
      </c>
    </row>
    <row r="14" spans="1:17" s="143" customFormat="1" ht="21.75" customHeight="1">
      <c r="A14" s="161">
        <v>11</v>
      </c>
      <c r="B14" s="162" t="s">
        <v>130</v>
      </c>
      <c r="C14" s="163" t="s">
        <v>131</v>
      </c>
      <c r="D14" s="164" t="s">
        <v>151</v>
      </c>
      <c r="E14" s="165"/>
      <c r="F14" s="214">
        <v>7</v>
      </c>
      <c r="G14" s="215">
        <v>7</v>
      </c>
      <c r="H14" s="216">
        <v>1</v>
      </c>
      <c r="I14" s="165" t="s">
        <v>133</v>
      </c>
      <c r="J14" s="166" t="s">
        <v>152</v>
      </c>
      <c r="K14" s="168"/>
      <c r="N14" s="189" t="str">
        <f>IF(J14&gt;'Moors League'!D19,"RECORD","X")</f>
        <v>X</v>
      </c>
      <c r="O14" s="189" t="str">
        <f>IF(J14&gt;'Moors League'!H19,"RECORD","X")</f>
        <v>X</v>
      </c>
      <c r="P14" s="189" t="str">
        <f>IF(J14&gt;'Moors League'!L19,"RECORD","X")</f>
        <v>X</v>
      </c>
      <c r="Q14" s="194" t="str">
        <f>IF(J14&gt;'Moors League'!P19,"RECORD","X")</f>
        <v>X</v>
      </c>
    </row>
    <row r="15" spans="1:17" s="143" customFormat="1" ht="21.75" customHeight="1">
      <c r="A15" s="161">
        <v>12</v>
      </c>
      <c r="B15" s="162" t="s">
        <v>135</v>
      </c>
      <c r="C15" s="163" t="s">
        <v>131</v>
      </c>
      <c r="D15" s="164" t="s">
        <v>151</v>
      </c>
      <c r="E15" s="165"/>
      <c r="F15" s="214">
        <v>18</v>
      </c>
      <c r="G15" s="215">
        <v>6</v>
      </c>
      <c r="H15" s="216">
        <v>11</v>
      </c>
      <c r="I15" s="165" t="s">
        <v>186</v>
      </c>
      <c r="J15" s="166">
        <v>54.65</v>
      </c>
      <c r="K15" s="168"/>
      <c r="N15" s="189" t="str">
        <f>IF(J15&gt;'Moors League'!D20,"RECORD","X")</f>
        <v>X</v>
      </c>
      <c r="O15" s="189" t="str">
        <f>IF(J15&gt;'Moors League'!H20,"RECORD","X")</f>
        <v>X</v>
      </c>
      <c r="P15" s="189" t="str">
        <f>IF(J15&gt;'Moors League'!L20,"RECORD","X")</f>
        <v>X</v>
      </c>
      <c r="Q15" s="194" t="str">
        <f>IF(J15&gt;'Moors League'!P20,"RECORD","X")</f>
        <v>X</v>
      </c>
    </row>
    <row r="16" spans="1:17" s="143" customFormat="1" ht="21.75" customHeight="1">
      <c r="A16" s="156">
        <v>13</v>
      </c>
      <c r="B16" s="157" t="s">
        <v>130</v>
      </c>
      <c r="C16" s="158" t="s">
        <v>138</v>
      </c>
      <c r="D16" s="159" t="s">
        <v>153</v>
      </c>
      <c r="E16" s="160"/>
      <c r="F16" s="214">
        <v>15</v>
      </c>
      <c r="G16" s="215">
        <v>5</v>
      </c>
      <c r="H16" s="216">
        <v>10</v>
      </c>
      <c r="I16" s="165" t="s">
        <v>140</v>
      </c>
      <c r="J16" s="217">
        <v>59.99</v>
      </c>
      <c r="K16" s="168"/>
      <c r="N16" s="189" t="str">
        <f>IF(J16&gt;'Moors League'!D21,"RECORD","X")</f>
        <v>X</v>
      </c>
      <c r="O16" s="189" t="str">
        <f>IF(J16&gt;'Moors League'!H21,"RECORD","X")</f>
        <v>X</v>
      </c>
      <c r="P16" s="189" t="str">
        <f>IF(J16&gt;'Moors League'!L21,"RECORD","X")</f>
        <v>X</v>
      </c>
      <c r="Q16" s="194" t="str">
        <f>IF(J16&gt;'Moors League'!P21,"RECORD","X")</f>
        <v>X</v>
      </c>
    </row>
    <row r="17" spans="1:17" s="143" customFormat="1" ht="21.75" customHeight="1">
      <c r="A17" s="161">
        <v>14</v>
      </c>
      <c r="B17" s="162" t="s">
        <v>135</v>
      </c>
      <c r="C17" s="163" t="s">
        <v>138</v>
      </c>
      <c r="D17" s="164" t="s">
        <v>153</v>
      </c>
      <c r="E17" s="165"/>
      <c r="F17" s="214">
        <v>30</v>
      </c>
      <c r="G17" s="215">
        <v>6</v>
      </c>
      <c r="H17" s="216">
        <v>12</v>
      </c>
      <c r="I17" s="165" t="s">
        <v>133</v>
      </c>
      <c r="J17" s="166">
        <v>58.82</v>
      </c>
      <c r="K17" s="168"/>
      <c r="N17" s="189" t="str">
        <f>IF(J17&gt;'Moors League'!D22,"RECORD","X")</f>
        <v>X</v>
      </c>
      <c r="O17" s="189" t="str">
        <f>IF(J17&gt;'Moors League'!H22,"RECORD","X")</f>
        <v>X</v>
      </c>
      <c r="P17" s="189" t="str">
        <f>IF(J17&gt;'Moors League'!L22,"RECORD","X")</f>
        <v>X</v>
      </c>
      <c r="Q17" s="194" t="str">
        <f>IF(J17&gt;'Moors League'!P22,"RECORD","X")</f>
        <v>X</v>
      </c>
    </row>
    <row r="18" spans="1:17" s="143" customFormat="1" ht="21.75" customHeight="1">
      <c r="A18" s="161">
        <v>15</v>
      </c>
      <c r="B18" s="162" t="s">
        <v>130</v>
      </c>
      <c r="C18" s="163" t="s">
        <v>149</v>
      </c>
      <c r="D18" s="164" t="s">
        <v>144</v>
      </c>
      <c r="E18" s="165"/>
      <c r="F18" s="214">
        <v>15</v>
      </c>
      <c r="G18" s="215">
        <v>3</v>
      </c>
      <c r="H18" s="216">
        <v>97</v>
      </c>
      <c r="I18" s="165" t="s">
        <v>133</v>
      </c>
      <c r="J18" s="166">
        <v>36.49</v>
      </c>
      <c r="K18" s="167" t="s">
        <v>154</v>
      </c>
      <c r="N18" s="189" t="str">
        <f>IF(J18&gt;'Moors League'!D23,'Lane 1 Team Sheet'!D22,"X")</f>
        <v>X</v>
      </c>
      <c r="O18" s="189" t="str">
        <f>IF(J18&gt;'Moors League'!H23,'Lane 2 Team Sheet'!D22,"X")</f>
        <v>X</v>
      </c>
      <c r="P18" s="189" t="str">
        <f>IF(J18&gt;'Moors League'!L23,'Lane 3 Team Sheet'!D22,"X")</f>
        <v>X</v>
      </c>
      <c r="Q18" s="194" t="str">
        <f>IF(J18&gt;'Moors League'!P23,'Lane 4 Team Sheet'!D22,"X")</f>
        <v>X</v>
      </c>
    </row>
    <row r="19" spans="1:17" s="143" customFormat="1" ht="21.75" customHeight="1">
      <c r="A19" s="161">
        <v>16</v>
      </c>
      <c r="B19" s="162" t="s">
        <v>135</v>
      </c>
      <c r="C19" s="163" t="s">
        <v>149</v>
      </c>
      <c r="D19" s="164" t="s">
        <v>144</v>
      </c>
      <c r="E19" s="165"/>
      <c r="F19" s="214">
        <v>29</v>
      </c>
      <c r="G19" s="215">
        <v>6</v>
      </c>
      <c r="H19" s="216">
        <v>2</v>
      </c>
      <c r="I19" s="165" t="s">
        <v>140</v>
      </c>
      <c r="J19" s="166">
        <v>33.88</v>
      </c>
      <c r="K19" s="167" t="s">
        <v>155</v>
      </c>
      <c r="N19" s="189" t="str">
        <f>IF(J19&gt;'Moors League'!D24,'Lane 1 Team Sheet'!D23,"X")</f>
        <v>X</v>
      </c>
      <c r="O19" s="189" t="str">
        <f>IF(J19&gt;'Moors League'!H24,'Lane 2 Team Sheet'!D23,"X")</f>
        <v>X</v>
      </c>
      <c r="P19" s="189" t="str">
        <f>IF(J19&gt;'Moors League'!L24,'Lane 3 Team Sheet'!D23,"X")</f>
        <v>X</v>
      </c>
      <c r="Q19" s="194" t="str">
        <f>IF(J19&gt;'Moors League'!P24,'Lane 4 Team Sheet'!D23,"X")</f>
        <v>X</v>
      </c>
    </row>
    <row r="20" spans="1:17" s="143" customFormat="1" ht="21.75" customHeight="1">
      <c r="A20" s="161">
        <v>17</v>
      </c>
      <c r="B20" s="162" t="s">
        <v>130</v>
      </c>
      <c r="C20" s="163" t="s">
        <v>147</v>
      </c>
      <c r="D20" s="164" t="s">
        <v>156</v>
      </c>
      <c r="E20" s="165"/>
      <c r="F20" s="214">
        <v>21</v>
      </c>
      <c r="G20" s="215">
        <v>6</v>
      </c>
      <c r="H20" s="216">
        <v>8</v>
      </c>
      <c r="I20" s="165" t="s">
        <v>140</v>
      </c>
      <c r="J20" s="166">
        <v>18.05</v>
      </c>
      <c r="K20" s="167" t="s">
        <v>141</v>
      </c>
      <c r="N20" s="189" t="str">
        <f>IF(J20&gt;'Moors League'!D25,'Lane 1 Team Sheet'!D24,"X")</f>
        <v>X</v>
      </c>
      <c r="O20" s="189" t="str">
        <f>IF(J20&gt;'Moors League'!H25,'Lane 2 Team Sheet'!D24,"X")</f>
        <v>X</v>
      </c>
      <c r="P20" s="189" t="str">
        <f>IF(J20&gt;'Moors League'!L25,'Lane 3 Team Sheet'!D24,"X")</f>
        <v>X</v>
      </c>
      <c r="Q20" s="194" t="str">
        <f>IF(J20&gt;'Moors League'!P25,'Lane 4 Team Sheet'!D24,"X")</f>
        <v>X</v>
      </c>
    </row>
    <row r="21" spans="1:17" s="143" customFormat="1" ht="21.75" customHeight="1">
      <c r="A21" s="161">
        <v>18</v>
      </c>
      <c r="B21" s="162" t="s">
        <v>135</v>
      </c>
      <c r="C21" s="163" t="s">
        <v>147</v>
      </c>
      <c r="D21" s="164" t="s">
        <v>156</v>
      </c>
      <c r="E21" s="165"/>
      <c r="F21" s="214">
        <v>12</v>
      </c>
      <c r="G21" s="215">
        <v>1</v>
      </c>
      <c r="H21" s="216">
        <v>13</v>
      </c>
      <c r="I21" s="165" t="s">
        <v>136</v>
      </c>
      <c r="J21" s="166">
        <v>18.11</v>
      </c>
      <c r="K21" s="167" t="s">
        <v>207</v>
      </c>
      <c r="N21" s="189" t="str">
        <f>IF(J21&gt;'Moors League'!D26,'Lane 1 Team Sheet'!D25,"X")</f>
        <v>X</v>
      </c>
      <c r="O21" s="189" t="str">
        <f>IF(J21&gt;'Moors League'!H26,'Lane 2 Team Sheet'!D25,"X")</f>
        <v>X</v>
      </c>
      <c r="P21" s="189" t="str">
        <f>IF(J21&gt;'Moors League'!L26,'Lane 3 Team Sheet'!D25,"X")</f>
        <v>X</v>
      </c>
      <c r="Q21" s="194" t="str">
        <f>IF(J21&gt;'Moors League'!P26,'Lane 4 Team Sheet'!D25,"X")</f>
        <v>X</v>
      </c>
    </row>
    <row r="22" spans="1:17" s="143" customFormat="1" ht="21.75" customHeight="1">
      <c r="A22" s="161">
        <v>19</v>
      </c>
      <c r="B22" s="162" t="s">
        <v>130</v>
      </c>
      <c r="C22" s="163" t="s">
        <v>143</v>
      </c>
      <c r="D22" s="164" t="s">
        <v>139</v>
      </c>
      <c r="E22" s="165"/>
      <c r="F22" s="214">
        <v>14</v>
      </c>
      <c r="G22" s="215">
        <v>10</v>
      </c>
      <c r="H22" s="216">
        <v>6</v>
      </c>
      <c r="I22" s="165" t="s">
        <v>145</v>
      </c>
      <c r="J22" s="166">
        <v>31.01</v>
      </c>
      <c r="K22" s="167" t="s">
        <v>157</v>
      </c>
      <c r="N22" s="189" t="str">
        <f>IF(J22&gt;'Moors League'!D27,'Lane 1 Team Sheet'!D26,"X")</f>
        <v>X</v>
      </c>
      <c r="O22" s="189" t="str">
        <f>IF(J22&gt;'Moors League'!H27,'Lane 2 Team Sheet'!D26,"X")</f>
        <v>X</v>
      </c>
      <c r="P22" s="189" t="str">
        <f>IF(J22&gt;'Moors League'!L27,'Lane 3 Team Sheet'!D26,"X")</f>
        <v>X</v>
      </c>
      <c r="Q22" s="194" t="str">
        <f>IF(J22&gt;'Moors League'!P27,'Lane 4 Team Sheet'!D26,"X")</f>
        <v>X</v>
      </c>
    </row>
    <row r="23" spans="1:17" s="143" customFormat="1" ht="21.75" customHeight="1">
      <c r="A23" s="161">
        <v>20</v>
      </c>
      <c r="B23" s="162" t="s">
        <v>135</v>
      </c>
      <c r="C23" s="163" t="s">
        <v>143</v>
      </c>
      <c r="D23" s="164" t="s">
        <v>139</v>
      </c>
      <c r="E23" s="165"/>
      <c r="F23" s="214">
        <v>11</v>
      </c>
      <c r="G23" s="215">
        <v>10</v>
      </c>
      <c r="H23" s="216">
        <v>8</v>
      </c>
      <c r="I23" s="165" t="s">
        <v>136</v>
      </c>
      <c r="J23" s="166">
        <v>27.67</v>
      </c>
      <c r="K23" s="167" t="s">
        <v>137</v>
      </c>
      <c r="N23" s="189" t="str">
        <f>IF(J23&gt;'Moors League'!D28,'Lane 1 Team Sheet'!D27,"X")</f>
        <v>X</v>
      </c>
      <c r="O23" s="189" t="str">
        <f>IF(J23&gt;'Moors League'!H28,'Lane 2 Team Sheet'!D27,"X")</f>
        <v>X</v>
      </c>
      <c r="P23" s="189" t="str">
        <f>IF(J23&gt;'Moors League'!L28,'Lane 3 Team Sheet'!D27,"X")</f>
        <v>X</v>
      </c>
      <c r="Q23" s="194" t="str">
        <f>IF(J23&gt;'Moors League'!P28,'Lane 4 Team Sheet'!D27,"X")</f>
        <v>X</v>
      </c>
    </row>
    <row r="24" spans="1:17" s="143" customFormat="1" ht="21.75" customHeight="1">
      <c r="A24" s="161">
        <v>21</v>
      </c>
      <c r="B24" s="162" t="s">
        <v>130</v>
      </c>
      <c r="C24" s="163" t="s">
        <v>138</v>
      </c>
      <c r="D24" s="164" t="s">
        <v>158</v>
      </c>
      <c r="E24" s="165"/>
      <c r="F24" s="214">
        <v>4</v>
      </c>
      <c r="G24" s="215">
        <v>7</v>
      </c>
      <c r="H24" s="216">
        <v>9</v>
      </c>
      <c r="I24" s="165" t="s">
        <v>136</v>
      </c>
      <c r="J24" s="166">
        <v>29.73</v>
      </c>
      <c r="K24" s="167" t="s">
        <v>159</v>
      </c>
      <c r="N24" s="189" t="str">
        <f>IF(J24&gt;'Moors League'!D29,'Lane 1 Team Sheet'!D28,"X")</f>
        <v>X</v>
      </c>
      <c r="O24" s="189" t="str">
        <f>IF(J24&gt;'Moors League'!H29,'Lane 2 Team Sheet'!D28,"X")</f>
        <v>X</v>
      </c>
      <c r="P24" s="189" t="str">
        <f>IF(J24&gt;'Moors League'!L29,'Lane 3 Team Sheet'!D28,"X")</f>
        <v>X</v>
      </c>
      <c r="Q24" s="194" t="str">
        <f>IF(J24&gt;'Moors League'!P29,'Lane 4 Team Sheet'!D28,"X")</f>
        <v>X</v>
      </c>
    </row>
    <row r="25" spans="1:17" s="143" customFormat="1" ht="21.75" customHeight="1">
      <c r="A25" s="161">
        <v>22</v>
      </c>
      <c r="B25" s="162" t="s">
        <v>135</v>
      </c>
      <c r="C25" s="163" t="s">
        <v>138</v>
      </c>
      <c r="D25" s="164" t="s">
        <v>158</v>
      </c>
      <c r="E25" s="165"/>
      <c r="F25" s="214">
        <v>5</v>
      </c>
      <c r="G25" s="215">
        <v>10</v>
      </c>
      <c r="H25" s="216">
        <v>3</v>
      </c>
      <c r="I25" s="165" t="s">
        <v>136</v>
      </c>
      <c r="J25" s="166">
        <v>29.07</v>
      </c>
      <c r="K25" s="167" t="s">
        <v>142</v>
      </c>
      <c r="N25" s="189" t="str">
        <f>IF(J25&gt;'Moors League'!D30,'Lane 1 Team Sheet'!D29,"X")</f>
        <v>X</v>
      </c>
      <c r="O25" s="189" t="str">
        <f>IF(J25&gt;'Moors League'!H30,'Lane 2 Team Sheet'!D29,"X")</f>
        <v>X</v>
      </c>
      <c r="P25" s="189" t="str">
        <f>IF(J25&gt;'Moors League'!L30,'Lane 3 Team Sheet'!D29,"X")</f>
        <v>X</v>
      </c>
      <c r="Q25" s="194" t="str">
        <f>IF(J25&gt;'Moors League'!P30,'Lane 4 Team Sheet'!D29,"X")</f>
        <v>X</v>
      </c>
    </row>
    <row r="26" spans="1:17" s="143" customFormat="1" ht="21.75" customHeight="1">
      <c r="A26" s="161">
        <v>23</v>
      </c>
      <c r="B26" s="162" t="s">
        <v>130</v>
      </c>
      <c r="C26" s="163" t="s">
        <v>131</v>
      </c>
      <c r="D26" s="164" t="s">
        <v>144</v>
      </c>
      <c r="E26" s="165"/>
      <c r="F26" s="214">
        <v>9</v>
      </c>
      <c r="G26" s="215">
        <v>6</v>
      </c>
      <c r="H26" s="216">
        <v>1</v>
      </c>
      <c r="I26" s="165" t="s">
        <v>145</v>
      </c>
      <c r="J26" s="166">
        <v>34.76</v>
      </c>
      <c r="K26" s="167" t="s">
        <v>160</v>
      </c>
      <c r="N26" s="189" t="str">
        <f>IF(J26&gt;'Moors League'!D31,'Lane 1 Team Sheet'!D30,"X")</f>
        <v>X</v>
      </c>
      <c r="O26" s="189" t="str">
        <f>IF(J26&gt;'Moors League'!H31,'Lane 2 Team Sheet'!D30,"X")</f>
        <v>X</v>
      </c>
      <c r="P26" s="189" t="str">
        <f>IF(J26&gt;'Moors League'!L31,'Lane 3 Team Sheet'!D30,"X")</f>
        <v>X</v>
      </c>
      <c r="Q26" s="194" t="str">
        <f>IF(J26&gt;'Moors League'!P31,'Lane 4 Team Sheet'!D30,"X")</f>
        <v>X</v>
      </c>
    </row>
    <row r="27" spans="1:17" s="143" customFormat="1" ht="21.75" customHeight="1">
      <c r="A27" s="161">
        <v>24</v>
      </c>
      <c r="B27" s="162" t="s">
        <v>135</v>
      </c>
      <c r="C27" s="163" t="s">
        <v>131</v>
      </c>
      <c r="D27" s="164" t="s">
        <v>144</v>
      </c>
      <c r="E27" s="165"/>
      <c r="F27" s="214">
        <v>18</v>
      </c>
      <c r="G27" s="215">
        <v>5</v>
      </c>
      <c r="H27" s="216">
        <v>2</v>
      </c>
      <c r="I27" s="165" t="s">
        <v>133</v>
      </c>
      <c r="J27" s="166">
        <v>31.4</v>
      </c>
      <c r="K27" s="167" t="s">
        <v>161</v>
      </c>
      <c r="N27" s="189" t="str">
        <f>IF(J27&gt;'Moors League'!D32,'Lane 1 Team Sheet'!D31,"X")</f>
        <v>X</v>
      </c>
      <c r="O27" s="189" t="str">
        <f>IF(J27&gt;'Moors League'!H32,'Lane 2 Team Sheet'!D31,"X")</f>
        <v>X</v>
      </c>
      <c r="P27" s="189" t="str">
        <f>IF(J27&gt;'Moors League'!L32,'Lane 3 Team Sheet'!D31,"X")</f>
        <v>X</v>
      </c>
      <c r="Q27" s="194" t="str">
        <f>IF(J27&gt;'Moors League'!P32,'Lane 4 Team Sheet'!D31,"X")</f>
        <v>X</v>
      </c>
    </row>
    <row r="28" spans="1:17" s="143" customFormat="1" ht="21.75" customHeight="1">
      <c r="A28" s="161">
        <v>25</v>
      </c>
      <c r="B28" s="162" t="s">
        <v>130</v>
      </c>
      <c r="C28" s="163" t="s">
        <v>149</v>
      </c>
      <c r="D28" s="164" t="s">
        <v>151</v>
      </c>
      <c r="E28" s="165"/>
      <c r="F28" s="214">
        <v>3</v>
      </c>
      <c r="G28" s="215">
        <v>7</v>
      </c>
      <c r="H28" s="216">
        <v>10</v>
      </c>
      <c r="I28" s="165" t="s">
        <v>136</v>
      </c>
      <c r="J28" s="218">
        <v>0.0007644675925925926</v>
      </c>
      <c r="K28" s="168"/>
      <c r="N28" s="189" t="str">
        <f>IF(J28&gt;'Moors League'!D33,"RECORD","X")</f>
        <v>X</v>
      </c>
      <c r="O28" s="189" t="str">
        <f>IF(J28&gt;'Moors League'!H33,"RECORD","X")</f>
        <v>X</v>
      </c>
      <c r="P28" s="189" t="str">
        <f>IF(J28&gt;'Moors League'!L33,"RECORD","X")</f>
        <v>X</v>
      </c>
      <c r="Q28" s="194" t="str">
        <f>IF(J28&gt;'Moors League'!P33,"RECORD","X")</f>
        <v>X</v>
      </c>
    </row>
    <row r="29" spans="1:17" s="143" customFormat="1" ht="21.75" customHeight="1">
      <c r="A29" s="161">
        <v>26</v>
      </c>
      <c r="B29" s="162" t="s">
        <v>135</v>
      </c>
      <c r="C29" s="163" t="s">
        <v>149</v>
      </c>
      <c r="D29" s="164" t="s">
        <v>151</v>
      </c>
      <c r="E29" s="165"/>
      <c r="F29" s="214">
        <v>30</v>
      </c>
      <c r="G29" s="215">
        <v>6</v>
      </c>
      <c r="H29" s="216">
        <v>12</v>
      </c>
      <c r="I29" s="165" t="s">
        <v>192</v>
      </c>
      <c r="J29" s="166" t="s">
        <v>217</v>
      </c>
      <c r="K29" s="168"/>
      <c r="N29" s="189" t="str">
        <f>IF(J29&gt;'Moors League'!D34,"RECORD","X")</f>
        <v>X</v>
      </c>
      <c r="O29" s="189" t="str">
        <f>IF(J29&gt;'Moors League'!H34,"RECORD","X")</f>
        <v>X</v>
      </c>
      <c r="P29" s="189" t="str">
        <f>IF(J29&gt;'Moors League'!L34,"RECORD","X")</f>
        <v>X</v>
      </c>
      <c r="Q29" s="194" t="str">
        <f>IF(J29&gt;'Moors League'!P34,"RECORD","X")</f>
        <v>X</v>
      </c>
    </row>
    <row r="30" spans="1:17" s="143" customFormat="1" ht="21.75" customHeight="1">
      <c r="A30" s="161">
        <v>27</v>
      </c>
      <c r="B30" s="162" t="s">
        <v>130</v>
      </c>
      <c r="C30" s="163" t="s">
        <v>162</v>
      </c>
      <c r="D30" s="164" t="s">
        <v>153</v>
      </c>
      <c r="E30" s="165"/>
      <c r="F30" s="214">
        <v>13</v>
      </c>
      <c r="G30" s="215">
        <v>6</v>
      </c>
      <c r="H30" s="216">
        <v>98</v>
      </c>
      <c r="I30" s="165" t="s">
        <v>163</v>
      </c>
      <c r="J30" s="166" t="s">
        <v>164</v>
      </c>
      <c r="K30" s="168"/>
      <c r="N30" s="189" t="str">
        <f>IF(J30&gt;'Moors League'!D35,"RECORD","X")</f>
        <v>X</v>
      </c>
      <c r="O30" s="189" t="str">
        <f>IF(J30&gt;'Moors League'!H35,"RECORD","X")</f>
        <v>X</v>
      </c>
      <c r="P30" s="189" t="str">
        <f>IF(J30&gt;'Moors League'!L35,"RECORD","X")</f>
        <v>X</v>
      </c>
      <c r="Q30" s="194" t="str">
        <f>IF(J30&gt;'Moors League'!P35,"RECORD","X")</f>
        <v>X</v>
      </c>
    </row>
    <row r="31" spans="1:17" s="143" customFormat="1" ht="21.75" customHeight="1">
      <c r="A31" s="161">
        <v>28</v>
      </c>
      <c r="B31" s="162" t="s">
        <v>135</v>
      </c>
      <c r="C31" s="163" t="s">
        <v>162</v>
      </c>
      <c r="D31" s="164" t="s">
        <v>153</v>
      </c>
      <c r="E31" s="165"/>
      <c r="F31" s="214">
        <v>12</v>
      </c>
      <c r="G31" s="215">
        <v>1</v>
      </c>
      <c r="H31" s="216">
        <v>13</v>
      </c>
      <c r="I31" s="165" t="s">
        <v>136</v>
      </c>
      <c r="J31" s="218">
        <v>0.0007512731481481482</v>
      </c>
      <c r="K31" s="168"/>
      <c r="N31" s="189" t="str">
        <f>IF(J31&gt;'Moors League'!D36,"RECORD","X")</f>
        <v>X</v>
      </c>
      <c r="O31" s="189" t="str">
        <f>IF(J31&gt;'Moors League'!H36,"RECORD","X")</f>
        <v>X</v>
      </c>
      <c r="P31" s="189" t="str">
        <f>IF(J31&gt;'Moors League'!L36,"RECORD","X")</f>
        <v>X</v>
      </c>
      <c r="Q31" s="194" t="str">
        <f>IF(J31&gt;'Moors League'!P36,"RECORD","X")</f>
        <v>X</v>
      </c>
    </row>
    <row r="32" spans="1:17" s="143" customFormat="1" ht="21.75" customHeight="1">
      <c r="A32" s="156">
        <v>29</v>
      </c>
      <c r="B32" s="157" t="s">
        <v>130</v>
      </c>
      <c r="C32" s="158" t="s">
        <v>143</v>
      </c>
      <c r="D32" s="159" t="s">
        <v>151</v>
      </c>
      <c r="E32" s="160"/>
      <c r="F32" s="214">
        <v>3</v>
      </c>
      <c r="G32" s="215">
        <v>7</v>
      </c>
      <c r="H32" s="216">
        <v>10</v>
      </c>
      <c r="I32" s="165" t="s">
        <v>136</v>
      </c>
      <c r="J32" s="219">
        <v>0.0007354166666666667</v>
      </c>
      <c r="K32" s="168"/>
      <c r="N32" s="189" t="str">
        <f>IF(J32&gt;'Moors League'!D37,"RECORD","X")</f>
        <v>X</v>
      </c>
      <c r="O32" s="189" t="str">
        <f>IF(J32&gt;'Moors League'!H37,"RECORD","X")</f>
        <v>X</v>
      </c>
      <c r="P32" s="189" t="str">
        <f>IF(J32&gt;'Moors League'!L37,"RECORD","X")</f>
        <v>X</v>
      </c>
      <c r="Q32" s="194" t="str">
        <f>IF(J32&gt;'Moors League'!P37,"RECORD","X")</f>
        <v>X</v>
      </c>
    </row>
    <row r="33" spans="1:17" s="143" customFormat="1" ht="21.75" customHeight="1">
      <c r="A33" s="161">
        <v>30</v>
      </c>
      <c r="B33" s="162" t="s">
        <v>135</v>
      </c>
      <c r="C33" s="163" t="s">
        <v>143</v>
      </c>
      <c r="D33" s="164" t="s">
        <v>151</v>
      </c>
      <c r="E33" s="165"/>
      <c r="F33" s="214">
        <v>19</v>
      </c>
      <c r="G33" s="215">
        <v>5</v>
      </c>
      <c r="H33" s="216">
        <v>7</v>
      </c>
      <c r="I33" s="165" t="s">
        <v>136</v>
      </c>
      <c r="J33" s="166">
        <v>57.79</v>
      </c>
      <c r="K33" s="168"/>
      <c r="N33" s="189" t="str">
        <f>IF(J33&gt;'Moors League'!D38,"RECORD","X")</f>
        <v>X</v>
      </c>
      <c r="O33" s="189" t="str">
        <f>IF(J33&gt;'Moors League'!H38,"RECORD","X")</f>
        <v>X</v>
      </c>
      <c r="P33" s="189" t="str">
        <f>IF(J33&gt;'Moors League'!L38,"RECORD","X")</f>
        <v>X</v>
      </c>
      <c r="Q33" s="194" t="str">
        <f>IF(J33&gt;'Moors League'!P38,"RECORD","X")</f>
        <v>X</v>
      </c>
    </row>
    <row r="34" spans="1:17" s="143" customFormat="1" ht="21.75" customHeight="1">
      <c r="A34" s="161">
        <v>31</v>
      </c>
      <c r="B34" s="162" t="s">
        <v>130</v>
      </c>
      <c r="C34" s="163" t="s">
        <v>131</v>
      </c>
      <c r="D34" s="164" t="s">
        <v>139</v>
      </c>
      <c r="E34" s="165"/>
      <c r="F34" s="214">
        <v>23</v>
      </c>
      <c r="G34" s="215">
        <v>6</v>
      </c>
      <c r="H34" s="216">
        <v>7</v>
      </c>
      <c r="I34" s="165" t="s">
        <v>145</v>
      </c>
      <c r="J34" s="166">
        <v>32.26</v>
      </c>
      <c r="K34" s="167" t="s">
        <v>157</v>
      </c>
      <c r="N34" s="189" t="str">
        <f>IF(J34&gt;'Moors League'!D39,'Lane 1 Team Sheet'!D44,"X")</f>
        <v>X</v>
      </c>
      <c r="O34" s="189" t="str">
        <f>IF(J34&gt;'Moors League'!H39,'Lane 2 Team Sheet'!D44,"X")</f>
        <v>X</v>
      </c>
      <c r="P34" s="189" t="str">
        <f>IF(J34&gt;'Moors League'!L39,'Lane 3 Team Sheet'!D44,"X")</f>
        <v>X</v>
      </c>
      <c r="Q34" s="194" t="str">
        <f>IF(J34&gt;'Moors League'!P39,'Lane 4 Team Sheet'!D44,"X")</f>
        <v>X</v>
      </c>
    </row>
    <row r="35" spans="1:17" s="143" customFormat="1" ht="32.25" customHeight="1">
      <c r="A35" s="161">
        <v>32</v>
      </c>
      <c r="B35" s="162" t="s">
        <v>135</v>
      </c>
      <c r="C35" s="163" t="s">
        <v>131</v>
      </c>
      <c r="D35" s="164" t="s">
        <v>139</v>
      </c>
      <c r="E35" s="165"/>
      <c r="F35" s="214">
        <v>22</v>
      </c>
      <c r="G35" s="215">
        <v>5</v>
      </c>
      <c r="H35" s="216">
        <v>4</v>
      </c>
      <c r="I35" s="258" t="s">
        <v>194</v>
      </c>
      <c r="J35" s="166">
        <v>27.03</v>
      </c>
      <c r="K35" s="257" t="s">
        <v>193</v>
      </c>
      <c r="N35" s="189" t="str">
        <f>IF(J35&gt;'Moors League'!D40,'Lane 1 Team Sheet'!D45,"X")</f>
        <v>X</v>
      </c>
      <c r="O35" s="189" t="str">
        <f>IF(J35&gt;'Moors League'!H40,'Lane 2 Team Sheet'!D45,"X")</f>
        <v>X</v>
      </c>
      <c r="P35" s="189" t="str">
        <f>IF(J35&gt;'Moors League'!L40,'Lane 3 Team Sheet'!D45,"X")</f>
        <v>X</v>
      </c>
      <c r="Q35" s="194" t="str">
        <f>IF(J35&gt;'Moors League'!P40,'Lane 4 Team Sheet'!D45,"X")</f>
        <v>X</v>
      </c>
    </row>
    <row r="36" spans="1:17" s="143" customFormat="1" ht="21.75" customHeight="1">
      <c r="A36" s="161">
        <v>33</v>
      </c>
      <c r="B36" s="162" t="s">
        <v>130</v>
      </c>
      <c r="C36" s="163" t="s">
        <v>138</v>
      </c>
      <c r="D36" s="164" t="s">
        <v>132</v>
      </c>
      <c r="E36" s="165"/>
      <c r="F36" s="214">
        <v>6</v>
      </c>
      <c r="G36" s="215">
        <v>10</v>
      </c>
      <c r="H36" s="216">
        <v>12</v>
      </c>
      <c r="I36" s="165" t="s">
        <v>192</v>
      </c>
      <c r="J36" s="166">
        <v>34.62</v>
      </c>
      <c r="K36" s="167" t="s">
        <v>195</v>
      </c>
      <c r="N36" s="189" t="str">
        <f>IF(J36&gt;'Moors League'!D41,'Lane 1 Team Sheet'!D46,"X")</f>
        <v>X</v>
      </c>
      <c r="O36" s="189" t="str">
        <f>IF(J36&gt;'Moors League'!H41,'Lane 2 Team Sheet'!D46,"X")</f>
        <v>X</v>
      </c>
      <c r="P36" s="189" t="str">
        <f>IF(J36&gt;'Moors League'!L41,'Lane 3 Team Sheet'!D46,"X")</f>
        <v>X</v>
      </c>
      <c r="Q36" s="194" t="str">
        <f>IF(J36&gt;'Moors League'!P41,'Lane 4 Team Sheet'!D46,"X")</f>
        <v>X</v>
      </c>
    </row>
    <row r="37" spans="1:17" s="143" customFormat="1" ht="21.75" customHeight="1">
      <c r="A37" s="161">
        <v>34</v>
      </c>
      <c r="B37" s="162" t="s">
        <v>135</v>
      </c>
      <c r="C37" s="163" t="s">
        <v>138</v>
      </c>
      <c r="D37" s="164" t="s">
        <v>132</v>
      </c>
      <c r="E37" s="165"/>
      <c r="F37" s="214">
        <v>14</v>
      </c>
      <c r="G37" s="215">
        <v>10</v>
      </c>
      <c r="H37" s="216">
        <v>6</v>
      </c>
      <c r="I37" s="165" t="s">
        <v>145</v>
      </c>
      <c r="J37" s="166">
        <v>34.86</v>
      </c>
      <c r="K37" s="167" t="s">
        <v>166</v>
      </c>
      <c r="N37" s="189" t="str">
        <f>IF(J37&gt;'Moors League'!D42,'Lane 1 Team Sheet'!D47,"X")</f>
        <v>X</v>
      </c>
      <c r="O37" s="189" t="str">
        <f>IF(J37&gt;'Moors League'!H42,'Lane 2 Team Sheet'!D47,"X")</f>
        <v>X</v>
      </c>
      <c r="P37" s="189" t="str">
        <f>IF(J37&gt;'Moors League'!L42,'Lane 3 Team Sheet'!D47,"X")</f>
        <v>X</v>
      </c>
      <c r="Q37" s="194" t="str">
        <f>IF(J37&gt;'Moors League'!P42,'Lane 4 Team Sheet'!D47,"X")</f>
        <v>X</v>
      </c>
    </row>
    <row r="38" spans="1:17" s="143" customFormat="1" ht="21.75" customHeight="1">
      <c r="A38" s="161">
        <v>35</v>
      </c>
      <c r="B38" s="162" t="s">
        <v>130</v>
      </c>
      <c r="C38" s="163" t="s">
        <v>143</v>
      </c>
      <c r="D38" s="164" t="s">
        <v>158</v>
      </c>
      <c r="E38" s="165"/>
      <c r="F38" s="214">
        <v>16</v>
      </c>
      <c r="G38" s="215">
        <v>3</v>
      </c>
      <c r="H38" s="216">
        <v>13</v>
      </c>
      <c r="I38" s="165" t="s">
        <v>136</v>
      </c>
      <c r="J38" s="166">
        <v>28.12</v>
      </c>
      <c r="K38" s="167" t="s">
        <v>159</v>
      </c>
      <c r="N38" s="189" t="str">
        <f>IF(J38&gt;'Moors League'!D43,'Lane 1 Team Sheet'!D48,"X")</f>
        <v>X</v>
      </c>
      <c r="O38" s="189" t="str">
        <f>IF(J38&gt;'Moors League'!H43,'Lane 2 Team Sheet'!D48,"X")</f>
        <v>X</v>
      </c>
      <c r="P38" s="189" t="str">
        <f>IF(J38&gt;'Moors League'!L43,'Lane 3 Team Sheet'!D48,"X")</f>
        <v>X</v>
      </c>
      <c r="Q38" s="194" t="str">
        <f>IF(J38&gt;'Moors League'!P43,'Lane 4 Team Sheet'!D48,"X")</f>
        <v>X</v>
      </c>
    </row>
    <row r="39" spans="1:17" s="143" customFormat="1" ht="21.75" customHeight="1">
      <c r="A39" s="161">
        <v>36</v>
      </c>
      <c r="B39" s="162" t="s">
        <v>135</v>
      </c>
      <c r="C39" s="163" t="s">
        <v>143</v>
      </c>
      <c r="D39" s="164" t="s">
        <v>158</v>
      </c>
      <c r="E39" s="165"/>
      <c r="F39" s="214">
        <v>5</v>
      </c>
      <c r="G39" s="215">
        <v>7</v>
      </c>
      <c r="H39" s="216">
        <v>8</v>
      </c>
      <c r="I39" s="165" t="s">
        <v>136</v>
      </c>
      <c r="J39" s="166">
        <v>24.7</v>
      </c>
      <c r="K39" s="167" t="s">
        <v>137</v>
      </c>
      <c r="N39" s="189" t="str">
        <f>IF(J39&gt;'Moors League'!D44,'Lane 1 Team Sheet'!D49,"X")</f>
        <v>X</v>
      </c>
      <c r="O39" s="189" t="str">
        <f>IF(J39&gt;'Moors League'!H44,'Lane 2 Team Sheet'!D49,"X")</f>
        <v>X</v>
      </c>
      <c r="P39" s="189" t="str">
        <f>IF(J39&gt;'Moors League'!L44,'Lane 3 Team Sheet'!D49,"X")</f>
        <v>X</v>
      </c>
      <c r="Q39" s="194" t="str">
        <f>IF(J39&gt;'Moors League'!P44,'Lane 4 Team Sheet'!D49,"X")</f>
        <v>X</v>
      </c>
    </row>
    <row r="40" spans="1:17" s="144" customFormat="1" ht="21.75" customHeight="1">
      <c r="A40" s="161">
        <v>37</v>
      </c>
      <c r="B40" s="162" t="s">
        <v>130</v>
      </c>
      <c r="C40" s="163" t="s">
        <v>147</v>
      </c>
      <c r="D40" s="164" t="s">
        <v>167</v>
      </c>
      <c r="E40" s="165"/>
      <c r="F40" s="214">
        <v>5</v>
      </c>
      <c r="G40" s="215">
        <v>7</v>
      </c>
      <c r="H40" s="216">
        <v>3</v>
      </c>
      <c r="I40" s="165" t="s">
        <v>145</v>
      </c>
      <c r="J40" s="166">
        <v>20.38</v>
      </c>
      <c r="K40" s="167" t="s">
        <v>146</v>
      </c>
      <c r="N40" s="189" t="str">
        <f>IF(J40&gt;'Moors League'!D45,'Lane 1 Team Sheet'!D50,"X")</f>
        <v>X</v>
      </c>
      <c r="O40" s="189" t="str">
        <f>IF(J40&gt;'Moors League'!H45,'Lane 2 Team Sheet'!D50,"X")</f>
        <v>X</v>
      </c>
      <c r="P40" s="189" t="str">
        <f>IF(J40&gt;'Moors League'!L45,'Lane 3 Team Sheet'!D50,"X")</f>
        <v>X</v>
      </c>
      <c r="Q40" s="194" t="str">
        <f>IF(J40&gt;'Moors League'!P45,'Lane 4 Team Sheet'!D50,"X")</f>
        <v>X</v>
      </c>
    </row>
    <row r="41" spans="1:17" s="144" customFormat="1" ht="21.75" customHeight="1">
      <c r="A41" s="161">
        <v>38</v>
      </c>
      <c r="B41" s="162" t="s">
        <v>135</v>
      </c>
      <c r="C41" s="163" t="s">
        <v>147</v>
      </c>
      <c r="D41" s="164" t="s">
        <v>167</v>
      </c>
      <c r="E41" s="165"/>
      <c r="F41" s="214">
        <v>5</v>
      </c>
      <c r="G41" s="215">
        <v>10</v>
      </c>
      <c r="H41" s="216">
        <v>3</v>
      </c>
      <c r="I41" s="165" t="s">
        <v>150</v>
      </c>
      <c r="J41" s="166">
        <v>19.81</v>
      </c>
      <c r="K41" s="167" t="s">
        <v>168</v>
      </c>
      <c r="N41" s="189" t="str">
        <f>IF(J41&gt;'Moors League'!D46,'Lane 1 Team Sheet'!D51,"X")</f>
        <v>X</v>
      </c>
      <c r="O41" s="189" t="str">
        <f>IF(J41&gt;'Moors League'!H46,'Lane 2 Team Sheet'!D51,"X")</f>
        <v>X</v>
      </c>
      <c r="P41" s="189" t="str">
        <f>IF(J41&gt;'Moors League'!L46,'Lane 3 Team Sheet'!D51,"X")</f>
        <v>X</v>
      </c>
      <c r="Q41" s="194" t="str">
        <f>IF(J41&gt;'Moors League'!P46,'Lane 4 Team Sheet'!D51,"X")</f>
        <v>X</v>
      </c>
    </row>
    <row r="42" spans="1:17" s="144" customFormat="1" ht="21.75" customHeight="1">
      <c r="A42" s="161">
        <v>39</v>
      </c>
      <c r="B42" s="162" t="s">
        <v>130</v>
      </c>
      <c r="C42" s="163" t="s">
        <v>149</v>
      </c>
      <c r="D42" s="164" t="s">
        <v>139</v>
      </c>
      <c r="E42" s="165"/>
      <c r="F42" s="214">
        <v>2</v>
      </c>
      <c r="G42" s="215">
        <v>7</v>
      </c>
      <c r="H42" s="216">
        <v>5</v>
      </c>
      <c r="I42" s="165" t="s">
        <v>133</v>
      </c>
      <c r="J42" s="166">
        <v>32.76</v>
      </c>
      <c r="K42" s="167" t="s">
        <v>165</v>
      </c>
      <c r="N42" s="189" t="str">
        <f>IF(J42&gt;'Moors League'!D47,'Lane 1 Team Sheet'!D52,"X")</f>
        <v>X</v>
      </c>
      <c r="O42" s="189" t="str">
        <f>IF(J42&gt;'Moors League'!H47,'Lane 2 Team Sheet'!D52,"X")</f>
        <v>X</v>
      </c>
      <c r="P42" s="189" t="str">
        <f>IF(J42&gt;'Moors League'!L47,'Lane 3 Team Sheet'!D52,"X")</f>
        <v>X</v>
      </c>
      <c r="Q42" s="194" t="str">
        <f>IF(J42&gt;'Moors League'!P47,'Lane 4 Team Sheet'!D52,"X")</f>
        <v>X</v>
      </c>
    </row>
    <row r="43" spans="1:17" s="144" customFormat="1" ht="21.75" customHeight="1">
      <c r="A43" s="161">
        <v>40</v>
      </c>
      <c r="B43" s="162" t="s">
        <v>135</v>
      </c>
      <c r="C43" s="163" t="s">
        <v>149</v>
      </c>
      <c r="D43" s="164" t="s">
        <v>139</v>
      </c>
      <c r="E43" s="165"/>
      <c r="F43" s="214">
        <v>28</v>
      </c>
      <c r="G43" s="215">
        <v>6</v>
      </c>
      <c r="H43" s="216">
        <v>8</v>
      </c>
      <c r="I43" s="165" t="s">
        <v>133</v>
      </c>
      <c r="J43" s="166">
        <v>29.87</v>
      </c>
      <c r="K43" s="167" t="s">
        <v>169</v>
      </c>
      <c r="N43" s="189" t="str">
        <f>IF(J43&gt;'Moors League'!D48,'Lane 1 Team Sheet'!D53,"X")</f>
        <v>X</v>
      </c>
      <c r="O43" s="189" t="str">
        <f>IF(J43&gt;'Moors League'!H48,'Lane 2 Team Sheet'!D53,"X")</f>
        <v>X</v>
      </c>
      <c r="P43" s="189" t="str">
        <f>IF(J43&gt;'Moors League'!L48,'Lane 3 Team Sheet'!D53,"X")</f>
        <v>X</v>
      </c>
      <c r="Q43" s="194" t="str">
        <f>IF(J43&gt;'Moors League'!P48,'Lane 4 Team Sheet'!D53,"X")</f>
        <v>X</v>
      </c>
    </row>
    <row r="44" spans="1:17" s="144" customFormat="1" ht="21.75" customHeight="1">
      <c r="A44" s="161">
        <v>41</v>
      </c>
      <c r="B44" s="162" t="s">
        <v>130</v>
      </c>
      <c r="C44" s="163" t="s">
        <v>131</v>
      </c>
      <c r="D44" s="164" t="s">
        <v>153</v>
      </c>
      <c r="E44" s="165"/>
      <c r="F44" s="214">
        <v>29</v>
      </c>
      <c r="G44" s="215">
        <v>6</v>
      </c>
      <c r="H44" s="216">
        <v>2</v>
      </c>
      <c r="I44" s="165" t="s">
        <v>133</v>
      </c>
      <c r="J44" s="166">
        <v>55.06</v>
      </c>
      <c r="K44" s="168"/>
      <c r="N44" s="189" t="str">
        <f>IF(J44&gt;'Moors League'!D49,"RECORD","X")</f>
        <v>X</v>
      </c>
      <c r="O44" s="189" t="str">
        <f>IF(J44&gt;'Moors League'!H49,"RECORD","X")</f>
        <v>X</v>
      </c>
      <c r="P44" s="189" t="str">
        <f>IF(J44&gt;'Moors League'!L49,"RECORD","X")</f>
        <v>X</v>
      </c>
      <c r="Q44" s="194" t="str">
        <f>IF(J44&gt;'Moors League'!P49,"RECORD","X")</f>
        <v>X</v>
      </c>
    </row>
    <row r="45" spans="1:17" s="144" customFormat="1" ht="21.75" customHeight="1">
      <c r="A45" s="161">
        <v>42</v>
      </c>
      <c r="B45" s="162" t="s">
        <v>135</v>
      </c>
      <c r="C45" s="163" t="s">
        <v>131</v>
      </c>
      <c r="D45" s="164" t="s">
        <v>153</v>
      </c>
      <c r="E45" s="165"/>
      <c r="F45" s="214">
        <v>18</v>
      </c>
      <c r="G45" s="215">
        <v>6</v>
      </c>
      <c r="H45" s="216">
        <v>11</v>
      </c>
      <c r="I45" s="165" t="s">
        <v>186</v>
      </c>
      <c r="J45" s="166">
        <v>48.31</v>
      </c>
      <c r="K45" s="168"/>
      <c r="N45" s="189" t="str">
        <f>IF(J45&gt;'Moors League'!D50,"RECORD","X")</f>
        <v>X</v>
      </c>
      <c r="O45" s="189" t="str">
        <f>IF(J45&gt;'Moors League'!H50,"RECORD","X")</f>
        <v>X</v>
      </c>
      <c r="P45" s="189" t="str">
        <f>IF(J45&gt;'Moors League'!L50,"RECORD","X")</f>
        <v>X</v>
      </c>
      <c r="Q45" s="194" t="str">
        <f>IF(J45&gt;'Moors League'!P50,"RECORD","X")</f>
        <v>X</v>
      </c>
    </row>
    <row r="46" spans="1:17" s="144" customFormat="1" ht="21.75" customHeight="1">
      <c r="A46" s="161">
        <v>43</v>
      </c>
      <c r="B46" s="162" t="s">
        <v>130</v>
      </c>
      <c r="C46" s="163" t="s">
        <v>138</v>
      </c>
      <c r="D46" s="164" t="s">
        <v>151</v>
      </c>
      <c r="E46" s="165"/>
      <c r="F46" s="214">
        <v>15</v>
      </c>
      <c r="G46" s="215">
        <v>5</v>
      </c>
      <c r="H46" s="216">
        <v>10</v>
      </c>
      <c r="I46" s="165" t="s">
        <v>140</v>
      </c>
      <c r="J46" s="219">
        <v>0.0008163194444444445</v>
      </c>
      <c r="K46" s="168"/>
      <c r="N46" s="189" t="str">
        <f>IF(J46&gt;'Moors League'!D51,"RECORD","X")</f>
        <v>X</v>
      </c>
      <c r="O46" s="189" t="str">
        <f>IF(J46&gt;'Moors League'!H51,"RECORD","X")</f>
        <v>X</v>
      </c>
      <c r="P46" s="189" t="str">
        <f>IF(J46&gt;'Moors League'!L51,"RECORD","X")</f>
        <v>X</v>
      </c>
      <c r="Q46" s="194" t="str">
        <f>IF(J46&gt;'Moors League'!P51,"RECORD","X")</f>
        <v>X</v>
      </c>
    </row>
    <row r="47" spans="1:17" s="144" customFormat="1" ht="21.75" customHeight="1">
      <c r="A47" s="161">
        <v>44</v>
      </c>
      <c r="B47" s="162" t="s">
        <v>135</v>
      </c>
      <c r="C47" s="163" t="s">
        <v>138</v>
      </c>
      <c r="D47" s="164" t="s">
        <v>151</v>
      </c>
      <c r="E47" s="165"/>
      <c r="F47" s="214">
        <v>30</v>
      </c>
      <c r="G47" s="215">
        <v>6</v>
      </c>
      <c r="H47" s="216">
        <v>12</v>
      </c>
      <c r="I47" s="169" t="s">
        <v>192</v>
      </c>
      <c r="J47" s="166" t="s">
        <v>218</v>
      </c>
      <c r="K47" s="168"/>
      <c r="N47" s="189" t="str">
        <f>IF(J47&gt;'Moors League'!D52,"RECORD","X")</f>
        <v>X</v>
      </c>
      <c r="O47" s="189" t="str">
        <f>IF(J47&gt;'Moors League'!H52,"RECORD","X")</f>
        <v>X</v>
      </c>
      <c r="P47" s="189" t="str">
        <f>IF(J47&gt;'Moors League'!L52,"RECORD","X")</f>
        <v>X</v>
      </c>
      <c r="Q47" s="194" t="str">
        <f>IF(J47&gt;'Moors League'!P52,"RECORD","X")</f>
        <v>X</v>
      </c>
    </row>
    <row r="48" spans="1:17" s="144" customFormat="1" ht="21.75" customHeight="1">
      <c r="A48" s="161">
        <v>45</v>
      </c>
      <c r="B48" s="162" t="s">
        <v>130</v>
      </c>
      <c r="C48" s="163" t="s">
        <v>149</v>
      </c>
      <c r="D48" s="164" t="s">
        <v>158</v>
      </c>
      <c r="E48" s="165"/>
      <c r="F48" s="214">
        <v>8</v>
      </c>
      <c r="G48" s="215">
        <v>10</v>
      </c>
      <c r="H48" s="216">
        <v>11</v>
      </c>
      <c r="I48" s="165" t="s">
        <v>136</v>
      </c>
      <c r="J48" s="166">
        <v>28.83</v>
      </c>
      <c r="K48" s="167" t="s">
        <v>159</v>
      </c>
      <c r="N48" s="189" t="str">
        <f>IF(J48&gt;'Moors League'!D53,'Lane 1 Team Sheet'!D62,"X")</f>
        <v>X</v>
      </c>
      <c r="O48" s="189" t="str">
        <f>IF(J48&gt;'Moors League'!H53,'Lane 2 Team Sheet'!D62,"X")</f>
        <v>X</v>
      </c>
      <c r="P48" s="189" t="str">
        <f>IF(J48&gt;'Moors League'!L53,'Lane 3 Team Sheet'!D62,"X")</f>
        <v>X</v>
      </c>
      <c r="Q48" s="194" t="str">
        <f>IF(J48&gt;'Moors League'!P53,'Lane 4 Team Sheet'!D62,"X")</f>
        <v>X</v>
      </c>
    </row>
    <row r="49" spans="1:17" s="144" customFormat="1" ht="21.75" customHeight="1">
      <c r="A49" s="161">
        <v>46</v>
      </c>
      <c r="B49" s="162" t="s">
        <v>135</v>
      </c>
      <c r="C49" s="163" t="s">
        <v>149</v>
      </c>
      <c r="D49" s="164" t="s">
        <v>158</v>
      </c>
      <c r="E49" s="165"/>
      <c r="F49" s="214">
        <v>29</v>
      </c>
      <c r="G49" s="215">
        <v>6</v>
      </c>
      <c r="H49" s="216">
        <v>2</v>
      </c>
      <c r="I49" s="165" t="s">
        <v>140</v>
      </c>
      <c r="J49" s="166">
        <v>26.15</v>
      </c>
      <c r="K49" s="167" t="s">
        <v>155</v>
      </c>
      <c r="N49" s="189" t="str">
        <f>IF(J49&gt;'Moors League'!D54,'Lane 1 Team Sheet'!D63,"X")</f>
        <v>X</v>
      </c>
      <c r="O49" s="189" t="str">
        <f>IF(J49&gt;'Moors League'!H54,'Lane 2 Team Sheet'!D63,"X")</f>
        <v>X</v>
      </c>
      <c r="P49" s="189" t="str">
        <f>IF(J49&gt;'Moors League'!L54,'Lane 3 Team Sheet'!D63,"X")</f>
        <v>X</v>
      </c>
      <c r="Q49" s="194" t="str">
        <f>IF(J49&gt;'Moors League'!P54,'Lane 4 Team Sheet'!D63,"X")</f>
        <v>X</v>
      </c>
    </row>
    <row r="50" spans="1:17" s="144" customFormat="1" ht="21.75" customHeight="1">
      <c r="A50" s="161">
        <v>47</v>
      </c>
      <c r="B50" s="162" t="s">
        <v>130</v>
      </c>
      <c r="C50" s="163" t="s">
        <v>147</v>
      </c>
      <c r="D50" s="164" t="s">
        <v>170</v>
      </c>
      <c r="E50" s="165"/>
      <c r="F50" s="214">
        <v>21</v>
      </c>
      <c r="G50" s="215">
        <v>1</v>
      </c>
      <c r="H50" s="216">
        <v>12</v>
      </c>
      <c r="I50" s="165" t="s">
        <v>186</v>
      </c>
      <c r="J50" s="166">
        <v>16.44</v>
      </c>
      <c r="K50" s="167" t="s">
        <v>187</v>
      </c>
      <c r="N50" s="189" t="str">
        <f>IF(J50&gt;'Moors League'!D55,'Lane 1 Team Sheet'!D64,"X")</f>
        <v>X</v>
      </c>
      <c r="O50" s="189" t="str">
        <f>IF(J50&gt;'Moors League'!H55,'Lane 2 Team Sheet'!D64,"X")</f>
        <v>X</v>
      </c>
      <c r="P50" s="189" t="str">
        <f>IF(J50&gt;'Moors League'!L55,'Lane 3 Team Sheet'!D64,"X")</f>
        <v>X</v>
      </c>
      <c r="Q50" s="194" t="str">
        <f>IF(J50&gt;'Moors League'!P55,'Lane 4 Team Sheet'!D64,"X")</f>
        <v>X</v>
      </c>
    </row>
    <row r="51" spans="1:17" s="144" customFormat="1" ht="21.75" customHeight="1">
      <c r="A51" s="161">
        <v>48</v>
      </c>
      <c r="B51" s="162" t="s">
        <v>135</v>
      </c>
      <c r="C51" s="163" t="s">
        <v>147</v>
      </c>
      <c r="D51" s="164" t="s">
        <v>170</v>
      </c>
      <c r="E51" s="165"/>
      <c r="F51" s="214">
        <v>6</v>
      </c>
      <c r="G51" s="215">
        <v>10</v>
      </c>
      <c r="H51" s="216">
        <v>1</v>
      </c>
      <c r="I51" s="165" t="s">
        <v>136</v>
      </c>
      <c r="J51" s="166">
        <v>16.21</v>
      </c>
      <c r="K51" s="167" t="s">
        <v>142</v>
      </c>
      <c r="N51" s="189" t="str">
        <f>IF(J51&gt;'Moors League'!D56,'Lane 1 Team Sheet'!D65,"X")</f>
        <v>X</v>
      </c>
      <c r="O51" s="189" t="str">
        <f>IF(J51&gt;'Moors League'!H56,'Lane 2 Team Sheet'!D65,"X")</f>
        <v>X</v>
      </c>
      <c r="P51" s="189" t="str">
        <f>IF(J51&gt;'Moors League'!L56,'Lane 3 Team Sheet'!D65,"X")</f>
        <v>X</v>
      </c>
      <c r="Q51" s="194" t="str">
        <f>IF(J51&gt;'Moors League'!P56,'Lane 4 Team Sheet'!D65,"X")</f>
        <v>X</v>
      </c>
    </row>
    <row r="52" spans="1:17" s="144" customFormat="1" ht="21.75" customHeight="1">
      <c r="A52" s="161">
        <v>49</v>
      </c>
      <c r="B52" s="162" t="s">
        <v>130</v>
      </c>
      <c r="C52" s="163" t="s">
        <v>143</v>
      </c>
      <c r="D52" s="164" t="s">
        <v>132</v>
      </c>
      <c r="E52" s="165"/>
      <c r="F52" s="214">
        <v>6</v>
      </c>
      <c r="G52" s="215">
        <v>10</v>
      </c>
      <c r="H52" s="216">
        <v>12</v>
      </c>
      <c r="I52" s="165" t="s">
        <v>188</v>
      </c>
      <c r="J52" s="166">
        <v>32.08</v>
      </c>
      <c r="K52" s="273" t="s">
        <v>196</v>
      </c>
      <c r="N52" s="189" t="str">
        <f>IF(J52&gt;'Moors League'!D57,'Lane 1 Team Sheet'!D66,"X")</f>
        <v>X</v>
      </c>
      <c r="O52" s="189" t="str">
        <f>IF(J52&gt;'Moors League'!H57,'Lane 2 Team Sheet'!D66,"X")</f>
        <v>X</v>
      </c>
      <c r="P52" s="189" t="str">
        <f>IF(J52&gt;'Moors League'!L57,'Lane 3 Team Sheet'!D66,"X")</f>
        <v>X</v>
      </c>
      <c r="Q52" s="194" t="str">
        <f>IF(J52&gt;'Moors League'!P57,'Lane 4 Team Sheet'!D66,"X")</f>
        <v>X</v>
      </c>
    </row>
    <row r="53" spans="1:17" s="144" customFormat="1" ht="21.75" customHeight="1">
      <c r="A53" s="161">
        <v>50</v>
      </c>
      <c r="B53" s="162" t="s">
        <v>135</v>
      </c>
      <c r="C53" s="163" t="s">
        <v>143</v>
      </c>
      <c r="D53" s="164" t="s">
        <v>132</v>
      </c>
      <c r="E53" s="165"/>
      <c r="F53" s="214">
        <v>11</v>
      </c>
      <c r="G53" s="215">
        <v>10</v>
      </c>
      <c r="H53" s="216">
        <v>8</v>
      </c>
      <c r="I53" s="165" t="s">
        <v>136</v>
      </c>
      <c r="J53" s="166">
        <v>29.14</v>
      </c>
      <c r="K53" s="167" t="s">
        <v>137</v>
      </c>
      <c r="N53" s="189" t="str">
        <f>IF(J53&gt;'Moors League'!D58,'Lane 1 Team Sheet'!D67,"X")</f>
        <v>X</v>
      </c>
      <c r="O53" s="189" t="str">
        <f>IF(J53&gt;'Moors League'!H58,'Lane 2 Team Sheet'!D67,"X")</f>
        <v>X</v>
      </c>
      <c r="P53" s="189" t="str">
        <f>IF(J53&gt;'Moors League'!L58,'Lane 3 Team Sheet'!D67,"X")</f>
        <v>X</v>
      </c>
      <c r="Q53" s="194" t="str">
        <f>IF(J53&gt;'Moors League'!P58,'Lane 4 Team Sheet'!D67,"X")</f>
        <v>X</v>
      </c>
    </row>
    <row r="54" spans="1:17" s="144" customFormat="1" ht="21.75" customHeight="1">
      <c r="A54" s="161">
        <v>51</v>
      </c>
      <c r="B54" s="162" t="s">
        <v>130</v>
      </c>
      <c r="C54" s="163" t="s">
        <v>138</v>
      </c>
      <c r="D54" s="164" t="s">
        <v>144</v>
      </c>
      <c r="E54" s="165"/>
      <c r="F54" s="214">
        <v>25</v>
      </c>
      <c r="G54" s="215">
        <v>6</v>
      </c>
      <c r="H54" s="216">
        <v>94</v>
      </c>
      <c r="I54" s="165" t="s">
        <v>145</v>
      </c>
      <c r="J54" s="166">
        <v>39.25</v>
      </c>
      <c r="K54" s="167" t="s">
        <v>160</v>
      </c>
      <c r="N54" s="189" t="str">
        <f>IF(J54&gt;'Moors League'!D59,'Lane 1 Team Sheet'!D68,"X")</f>
        <v>X</v>
      </c>
      <c r="O54" s="189" t="str">
        <f>IF(J54&gt;'Moors League'!H59,'Lane 2 Team Sheet'!D68,"X")</f>
        <v>X</v>
      </c>
      <c r="P54" s="189" t="str">
        <f>IF(J54&gt;'Moors League'!L59,'Lane 3 Team Sheet'!D68,"X")</f>
        <v>X</v>
      </c>
      <c r="Q54" s="194" t="str">
        <f>IF(J54&gt;'Moors League'!P59,'Lane 4 Team Sheet'!D68,"X")</f>
        <v>X</v>
      </c>
    </row>
    <row r="55" spans="1:17" s="144" customFormat="1" ht="21.75" customHeight="1">
      <c r="A55" s="170">
        <v>52</v>
      </c>
      <c r="B55" s="171" t="s">
        <v>135</v>
      </c>
      <c r="C55" s="172" t="s">
        <v>138</v>
      </c>
      <c r="D55" s="173" t="s">
        <v>144</v>
      </c>
      <c r="E55" s="174"/>
      <c r="F55" s="220">
        <v>27</v>
      </c>
      <c r="G55" s="221">
        <v>4</v>
      </c>
      <c r="H55" s="222">
        <v>85</v>
      </c>
      <c r="I55" s="174" t="s">
        <v>171</v>
      </c>
      <c r="J55" s="175">
        <v>38.97</v>
      </c>
      <c r="K55" s="176" t="s">
        <v>172</v>
      </c>
      <c r="N55" s="189" t="str">
        <f>IF(J55&gt;'Moors League'!D60,'Lane 1 Team Sheet'!D69,"X")</f>
        <v>X</v>
      </c>
      <c r="O55" s="189" t="str">
        <f>IF(J55&gt;'Moors League'!H60,'Lane 2 Team Sheet'!D69,"X")</f>
        <v>X</v>
      </c>
      <c r="P55" s="189" t="str">
        <f>IF(J55&gt;'Moors League'!L60,'Lane 3 Team Sheet'!D69,"X")</f>
        <v>X</v>
      </c>
      <c r="Q55" s="194" t="str">
        <f>IF(J55&gt;'Moors League'!P60,'Lane 4 Team Sheet'!D69,"X")</f>
        <v>X</v>
      </c>
    </row>
    <row r="56" spans="1:17" s="144" customFormat="1" ht="21.75" customHeight="1">
      <c r="A56" s="161">
        <v>53</v>
      </c>
      <c r="B56" s="162" t="s">
        <v>130</v>
      </c>
      <c r="C56" s="163" t="s">
        <v>131</v>
      </c>
      <c r="D56" s="164" t="s">
        <v>158</v>
      </c>
      <c r="E56" s="165"/>
      <c r="F56" s="214">
        <v>4</v>
      </c>
      <c r="G56" s="215">
        <v>7</v>
      </c>
      <c r="H56" s="216">
        <v>9</v>
      </c>
      <c r="I56" s="165" t="s">
        <v>173</v>
      </c>
      <c r="J56" s="166">
        <v>27.51</v>
      </c>
      <c r="K56" s="167" t="s">
        <v>174</v>
      </c>
      <c r="N56" s="189" t="str">
        <f>IF(J56&gt;'Moors League'!D61,'Lane 1 Team Sheet'!D70,"X")</f>
        <v>X</v>
      </c>
      <c r="O56" s="189" t="str">
        <f>IF(J56&gt;'Moors League'!H61,'Lane 2 Team Sheet'!D70,"X")</f>
        <v>X</v>
      </c>
      <c r="P56" s="189" t="str">
        <f>IF(J56&gt;'Moors League'!L61,'Lane 3 Team Sheet'!D70,"X")</f>
        <v>X</v>
      </c>
      <c r="Q56" s="194" t="str">
        <f>IF(J56&gt;'Moors League'!P61,'Lane 4 Team Sheet'!D70,"X")</f>
        <v>X</v>
      </c>
    </row>
    <row r="57" spans="1:17" s="144" customFormat="1" ht="21.75" customHeight="1">
      <c r="A57" s="161">
        <v>54</v>
      </c>
      <c r="B57" s="162" t="s">
        <v>135</v>
      </c>
      <c r="C57" s="163" t="s">
        <v>131</v>
      </c>
      <c r="D57" s="164" t="s">
        <v>158</v>
      </c>
      <c r="E57" s="165"/>
      <c r="F57" s="214">
        <v>4</v>
      </c>
      <c r="G57" s="215">
        <v>7</v>
      </c>
      <c r="H57" s="216">
        <v>9</v>
      </c>
      <c r="I57" s="165" t="s">
        <v>136</v>
      </c>
      <c r="J57" s="166">
        <v>23.9</v>
      </c>
      <c r="K57" s="167" t="s">
        <v>137</v>
      </c>
      <c r="N57" s="189" t="str">
        <f>IF(J57&gt;'Moors League'!D62,'Lane 1 Team Sheet'!D71,"X")</f>
        <v>X</v>
      </c>
      <c r="O57" s="189" t="str">
        <f>IF(J57&gt;'Moors League'!H62,'Lane 2 Team Sheet'!D71,"X")</f>
        <v>X</v>
      </c>
      <c r="P57" s="189" t="str">
        <f>IF(J57&gt;'Moors League'!L62,'Lane 3 Team Sheet'!D71,"X")</f>
        <v>X</v>
      </c>
      <c r="Q57" s="194" t="str">
        <f>IF(J57&gt;'Moors League'!P62,'Lane 4 Team Sheet'!D71,"X")</f>
        <v>X</v>
      </c>
    </row>
    <row r="58" spans="1:17" s="144" customFormat="1" ht="21.75" customHeight="1">
      <c r="A58" s="161">
        <v>55</v>
      </c>
      <c r="B58" s="162" t="s">
        <v>130</v>
      </c>
      <c r="C58" s="163" t="s">
        <v>149</v>
      </c>
      <c r="D58" s="164" t="s">
        <v>153</v>
      </c>
      <c r="E58" s="165"/>
      <c r="F58" s="214">
        <v>7</v>
      </c>
      <c r="G58" s="215">
        <v>7</v>
      </c>
      <c r="H58" s="216">
        <v>1</v>
      </c>
      <c r="I58" s="165" t="s">
        <v>145</v>
      </c>
      <c r="J58" s="166">
        <v>58.47</v>
      </c>
      <c r="K58" s="168"/>
      <c r="N58" s="189" t="str">
        <f>IF(J58&gt;'Moors League'!D63,"RECORD","X")</f>
        <v>X</v>
      </c>
      <c r="O58" s="189" t="str">
        <f>IF(J58&gt;'Moors League'!H63,"RECORD","X")</f>
        <v>X</v>
      </c>
      <c r="P58" s="189" t="str">
        <f>IF(J58&gt;'Moors League'!L63,"RECORD","X")</f>
        <v>X</v>
      </c>
      <c r="Q58" s="194" t="str">
        <f>IF(J58&gt;'Moors League'!P63,"RECORD","X")</f>
        <v>X</v>
      </c>
    </row>
    <row r="59" spans="1:17" s="144" customFormat="1" ht="21.75" customHeight="1">
      <c r="A59" s="161">
        <v>56</v>
      </c>
      <c r="B59" s="162" t="s">
        <v>135</v>
      </c>
      <c r="C59" s="163" t="s">
        <v>149</v>
      </c>
      <c r="D59" s="164" t="s">
        <v>153</v>
      </c>
      <c r="E59" s="165"/>
      <c r="F59" s="214">
        <v>30</v>
      </c>
      <c r="G59" s="215">
        <v>6</v>
      </c>
      <c r="H59" s="216">
        <v>12</v>
      </c>
      <c r="I59" s="165" t="s">
        <v>192</v>
      </c>
      <c r="J59" s="166">
        <v>53.83</v>
      </c>
      <c r="K59" s="168"/>
      <c r="N59" s="189" t="str">
        <f>IF(J59&gt;'Moors League'!D64,"RECORD","X")</f>
        <v>X</v>
      </c>
      <c r="O59" s="189" t="str">
        <f>IF(J59&gt;'Moors League'!H64,"RECORD","X")</f>
        <v>X</v>
      </c>
      <c r="P59" s="189" t="str">
        <f>IF(J59&gt;'Moors League'!L64,"RECORD","X")</f>
        <v>RECORD</v>
      </c>
      <c r="Q59" s="194" t="str">
        <f>IF(J59&gt;'Moors League'!P64,"RECORD","X")</f>
        <v>X</v>
      </c>
    </row>
    <row r="60" spans="1:17" s="144" customFormat="1" ht="21.75" customHeight="1">
      <c r="A60" s="161">
        <v>57</v>
      </c>
      <c r="B60" s="162" t="s">
        <v>130</v>
      </c>
      <c r="C60" s="163" t="s">
        <v>162</v>
      </c>
      <c r="D60" s="164" t="s">
        <v>151</v>
      </c>
      <c r="E60" s="165"/>
      <c r="F60" s="214">
        <v>29</v>
      </c>
      <c r="G60" s="215">
        <v>6</v>
      </c>
      <c r="H60" s="216">
        <v>2</v>
      </c>
      <c r="I60" s="165" t="s">
        <v>133</v>
      </c>
      <c r="J60" s="166" t="s">
        <v>175</v>
      </c>
      <c r="K60" s="168"/>
      <c r="N60" s="189" t="str">
        <f>IF(J60&gt;'Moors League'!D65,"RECORD","X")</f>
        <v>X</v>
      </c>
      <c r="O60" s="189" t="str">
        <f>IF(J60&gt;'Moors League'!H65,"RECORD","X")</f>
        <v>X</v>
      </c>
      <c r="P60" s="189" t="str">
        <f>IF(J60&gt;'Moors League'!L65,"RECORD","X")</f>
        <v>X</v>
      </c>
      <c r="Q60" s="194" t="str">
        <f>IF(J60&gt;'Moors League'!P65,"RECORD","X")</f>
        <v>X</v>
      </c>
    </row>
    <row r="61" spans="1:17" s="144" customFormat="1" ht="21.75" customHeight="1">
      <c r="A61" s="161">
        <v>58</v>
      </c>
      <c r="B61" s="162" t="s">
        <v>135</v>
      </c>
      <c r="C61" s="163" t="s">
        <v>162</v>
      </c>
      <c r="D61" s="164" t="s">
        <v>151</v>
      </c>
      <c r="E61" s="165"/>
      <c r="F61" s="214">
        <v>29</v>
      </c>
      <c r="G61" s="215">
        <v>6</v>
      </c>
      <c r="H61" s="216">
        <v>2</v>
      </c>
      <c r="I61" s="165" t="s">
        <v>145</v>
      </c>
      <c r="J61" s="166" t="s">
        <v>176</v>
      </c>
      <c r="K61" s="168"/>
      <c r="N61" s="189" t="str">
        <f>IF(J61&gt;'Moors League'!D66,"RECORD","X")</f>
        <v>X</v>
      </c>
      <c r="O61" s="189" t="str">
        <f>IF(J61&gt;'Moors League'!H66,"RECORD","X")</f>
        <v>X</v>
      </c>
      <c r="P61" s="189" t="str">
        <f>IF(J61&gt;'Moors League'!L66,"RECORD","X")</f>
        <v>X</v>
      </c>
      <c r="Q61" s="194" t="str">
        <f>IF(J61&gt;'Moors League'!P66,"RECORD","X")</f>
        <v>X</v>
      </c>
    </row>
    <row r="62" spans="1:17" s="144" customFormat="1" ht="21.75" customHeight="1">
      <c r="A62" s="161">
        <v>59</v>
      </c>
      <c r="B62" s="162" t="s">
        <v>130</v>
      </c>
      <c r="C62" s="163" t="s">
        <v>143</v>
      </c>
      <c r="D62" s="164" t="s">
        <v>153</v>
      </c>
      <c r="E62" s="165"/>
      <c r="F62" s="214">
        <v>10</v>
      </c>
      <c r="G62" s="215">
        <v>4</v>
      </c>
      <c r="H62" s="216">
        <v>10</v>
      </c>
      <c r="I62" s="165" t="s">
        <v>136</v>
      </c>
      <c r="J62" s="166">
        <v>57.73</v>
      </c>
      <c r="K62" s="168"/>
      <c r="N62" s="189" t="str">
        <f>IF(J62&gt;'Moors League'!D67,"RECORD","X")</f>
        <v>X</v>
      </c>
      <c r="O62" s="189" t="str">
        <f>IF(J62&gt;'Moors League'!H67,"RECORD","X")</f>
        <v>X</v>
      </c>
      <c r="P62" s="189" t="str">
        <f>IF(J62&gt;'Moors League'!L67,"RECORD","X")</f>
        <v>X</v>
      </c>
      <c r="Q62" s="194" t="str">
        <f>IF(J62&gt;'Moors League'!P67,"RECORD","X")</f>
        <v>X</v>
      </c>
    </row>
    <row r="63" spans="1:17" s="144" customFormat="1" ht="21.75" customHeight="1">
      <c r="A63" s="161">
        <v>60</v>
      </c>
      <c r="B63" s="162" t="s">
        <v>135</v>
      </c>
      <c r="C63" s="163" t="s">
        <v>143</v>
      </c>
      <c r="D63" s="164" t="s">
        <v>153</v>
      </c>
      <c r="E63" s="165"/>
      <c r="F63" s="214">
        <v>19</v>
      </c>
      <c r="G63" s="215">
        <v>1</v>
      </c>
      <c r="H63" s="216">
        <v>8</v>
      </c>
      <c r="I63" s="165" t="s">
        <v>136</v>
      </c>
      <c r="J63" s="166">
        <v>50.25</v>
      </c>
      <c r="K63" s="168"/>
      <c r="N63" s="189" t="str">
        <f>IF(J63&gt;'Moors League'!D68,"RECORD","X")</f>
        <v>X</v>
      </c>
      <c r="O63" s="189" t="str">
        <f>IF(J63&gt;'Moors League'!H68,"RECORD","X")</f>
        <v>X</v>
      </c>
      <c r="P63" s="189" t="str">
        <f>IF(J63&gt;'Moors League'!L68,"RECORD","X")</f>
        <v>X</v>
      </c>
      <c r="Q63" s="194" t="str">
        <f>IF(J63&gt;'Moors League'!P68,"RECORD","X")</f>
        <v>X</v>
      </c>
    </row>
    <row r="64" spans="1:17" s="144" customFormat="1" ht="21.75" customHeight="1">
      <c r="A64" s="177">
        <v>61</v>
      </c>
      <c r="B64" s="178" t="s">
        <v>177</v>
      </c>
      <c r="C64" s="179" t="s">
        <v>178</v>
      </c>
      <c r="D64" s="180" t="s">
        <v>179</v>
      </c>
      <c r="E64" s="181"/>
      <c r="F64" s="223">
        <v>4</v>
      </c>
      <c r="G64" s="224">
        <v>7</v>
      </c>
      <c r="H64" s="225">
        <v>9</v>
      </c>
      <c r="I64" s="226" t="s">
        <v>136</v>
      </c>
      <c r="J64" s="243" t="s">
        <v>185</v>
      </c>
      <c r="K64" s="182"/>
      <c r="N64" s="189" t="str">
        <f>IF(J64&gt;'Moors League'!D69,"RECORD","X")</f>
        <v>X</v>
      </c>
      <c r="O64" s="189" t="str">
        <f>IF(J64&gt;'Moors League'!H69,"RECORD","X")</f>
        <v>X</v>
      </c>
      <c r="P64" s="189" t="str">
        <f>IF(J64&gt;'Moors League'!L69,"RECORD","X")</f>
        <v>X</v>
      </c>
      <c r="Q64" s="194" t="str">
        <f>IF(J64&gt;'Moors League'!P69,"RECORD","X")</f>
        <v>X</v>
      </c>
    </row>
    <row r="65" spans="1:17" s="144" customFormat="1" ht="21.75" customHeight="1">
      <c r="A65" s="139"/>
      <c r="B65" s="140"/>
      <c r="C65" s="140"/>
      <c r="D65" s="141"/>
      <c r="E65" s="142"/>
      <c r="F65" s="185"/>
      <c r="G65" s="139"/>
      <c r="H65" s="139"/>
      <c r="N65" s="139"/>
      <c r="O65" s="139"/>
      <c r="P65" s="139"/>
      <c r="Q65" s="139"/>
    </row>
    <row r="66" spans="1:17" s="144" customFormat="1" ht="21.75" customHeight="1">
      <c r="A66" s="139"/>
      <c r="B66" s="140"/>
      <c r="C66" s="140"/>
      <c r="D66" s="141"/>
      <c r="E66" s="142"/>
      <c r="F66" s="185"/>
      <c r="G66" s="139"/>
      <c r="H66" s="139"/>
      <c r="N66" s="139"/>
      <c r="O66" s="139"/>
      <c r="P66" s="139"/>
      <c r="Q66" s="139"/>
    </row>
    <row r="67" spans="1:17" s="144" customFormat="1" ht="21.75" customHeight="1">
      <c r="A67" s="139"/>
      <c r="B67" s="140"/>
      <c r="C67" s="140"/>
      <c r="D67" s="141"/>
      <c r="E67" s="142"/>
      <c r="F67" s="185"/>
      <c r="G67" s="139"/>
      <c r="H67" s="139"/>
      <c r="N67" s="139"/>
      <c r="O67" s="139"/>
      <c r="P67" s="139"/>
      <c r="Q67" s="139"/>
    </row>
    <row r="68" spans="1:17" s="144" customFormat="1" ht="21.75" customHeight="1">
      <c r="A68" s="139"/>
      <c r="B68" s="140"/>
      <c r="C68" s="140"/>
      <c r="D68" s="141"/>
      <c r="E68" s="148"/>
      <c r="F68" s="186"/>
      <c r="G68" s="139"/>
      <c r="H68" s="139"/>
      <c r="N68" s="139"/>
      <c r="O68" s="139"/>
      <c r="P68" s="139"/>
      <c r="Q68" s="139"/>
    </row>
    <row r="69" spans="1:17" s="144" customFormat="1" ht="21.75" customHeight="1">
      <c r="A69" s="139"/>
      <c r="B69" s="147"/>
      <c r="C69" s="147"/>
      <c r="D69" s="141"/>
      <c r="E69" s="148"/>
      <c r="F69" s="186"/>
      <c r="G69" s="139"/>
      <c r="H69" s="139"/>
      <c r="N69" s="139"/>
      <c r="O69" s="139"/>
      <c r="P69" s="139"/>
      <c r="Q69" s="139"/>
    </row>
    <row r="70" spans="1:17" s="144" customFormat="1" ht="21.75" customHeight="1">
      <c r="A70" s="139"/>
      <c r="B70" s="140"/>
      <c r="C70" s="140"/>
      <c r="D70" s="141"/>
      <c r="E70" s="145"/>
      <c r="F70" s="186"/>
      <c r="G70" s="139"/>
      <c r="H70" s="139"/>
      <c r="N70" s="139"/>
      <c r="O70" s="139"/>
      <c r="P70" s="139"/>
      <c r="Q70" s="139"/>
    </row>
    <row r="71" spans="1:17" s="144" customFormat="1" ht="21.75" customHeight="1">
      <c r="A71" s="139"/>
      <c r="B71" s="147"/>
      <c r="C71" s="147"/>
      <c r="D71" s="141"/>
      <c r="E71" s="145"/>
      <c r="F71" s="186"/>
      <c r="G71" s="139"/>
      <c r="H71" s="139"/>
      <c r="N71" s="139"/>
      <c r="O71" s="139"/>
      <c r="P71" s="139"/>
      <c r="Q71" s="139"/>
    </row>
    <row r="72" spans="1:17" s="144" customFormat="1" ht="21.75" customHeight="1">
      <c r="A72" s="139"/>
      <c r="B72" s="140"/>
      <c r="C72" s="140"/>
      <c r="D72" s="141"/>
      <c r="E72" s="145"/>
      <c r="F72" s="186"/>
      <c r="G72" s="139"/>
      <c r="H72" s="139"/>
      <c r="N72" s="139"/>
      <c r="O72" s="139"/>
      <c r="P72" s="139"/>
      <c r="Q72" s="139"/>
    </row>
    <row r="73" spans="1:17" s="144" customFormat="1" ht="21.75" customHeight="1">
      <c r="A73" s="139"/>
      <c r="B73" s="147"/>
      <c r="C73" s="147"/>
      <c r="D73" s="141"/>
      <c r="E73" s="145"/>
      <c r="F73" s="186"/>
      <c r="G73" s="139"/>
      <c r="H73" s="139"/>
      <c r="N73" s="139"/>
      <c r="O73" s="139"/>
      <c r="P73" s="139"/>
      <c r="Q73" s="139"/>
    </row>
    <row r="74" spans="1:17" s="144" customFormat="1" ht="21.75" customHeight="1">
      <c r="A74" s="139"/>
      <c r="B74" s="140"/>
      <c r="C74" s="140"/>
      <c r="D74" s="141"/>
      <c r="E74" s="145"/>
      <c r="F74" s="186"/>
      <c r="G74" s="139"/>
      <c r="H74" s="139"/>
      <c r="N74" s="139"/>
      <c r="O74" s="139"/>
      <c r="P74" s="139"/>
      <c r="Q74" s="139"/>
    </row>
    <row r="75" spans="1:17" s="144" customFormat="1" ht="21.75" customHeight="1">
      <c r="A75" s="139"/>
      <c r="B75" s="147"/>
      <c r="C75" s="147"/>
      <c r="D75" s="141"/>
      <c r="E75" s="145"/>
      <c r="F75" s="186"/>
      <c r="G75" s="139"/>
      <c r="H75" s="139"/>
      <c r="N75" s="139"/>
      <c r="O75" s="139"/>
      <c r="P75" s="139"/>
      <c r="Q75" s="139"/>
    </row>
    <row r="76" spans="1:17" s="144" customFormat="1" ht="21.75" customHeight="1">
      <c r="A76" s="139"/>
      <c r="B76" s="140"/>
      <c r="C76" s="140"/>
      <c r="D76" s="141"/>
      <c r="E76" s="145"/>
      <c r="F76" s="186"/>
      <c r="G76" s="139"/>
      <c r="H76" s="139"/>
      <c r="N76" s="139"/>
      <c r="O76" s="139"/>
      <c r="P76" s="139"/>
      <c r="Q76" s="139"/>
    </row>
    <row r="77" spans="1:17" s="144" customFormat="1" ht="21.75" customHeight="1">
      <c r="A77" s="139"/>
      <c r="B77" s="147"/>
      <c r="C77" s="147"/>
      <c r="D77" s="141"/>
      <c r="E77" s="145"/>
      <c r="F77" s="186"/>
      <c r="G77" s="139"/>
      <c r="H77" s="139"/>
      <c r="N77" s="139"/>
      <c r="O77" s="139"/>
      <c r="P77" s="139"/>
      <c r="Q77" s="139"/>
    </row>
    <row r="78" spans="1:17" s="144" customFormat="1" ht="21.75" customHeight="1">
      <c r="A78" s="139"/>
      <c r="B78" s="140"/>
      <c r="C78" s="140"/>
      <c r="D78" s="146"/>
      <c r="E78" s="145"/>
      <c r="F78" s="186"/>
      <c r="G78" s="139"/>
      <c r="H78" s="139"/>
      <c r="N78" s="139"/>
      <c r="O78" s="139"/>
      <c r="P78" s="139"/>
      <c r="Q78" s="139"/>
    </row>
    <row r="79" spans="1:17" s="144" customFormat="1" ht="21.75" customHeight="1">
      <c r="A79" s="139"/>
      <c r="B79" s="147"/>
      <c r="C79" s="147"/>
      <c r="D79" s="141"/>
      <c r="E79" s="145"/>
      <c r="F79" s="187"/>
      <c r="G79" s="139"/>
      <c r="H79" s="139"/>
      <c r="N79" s="139"/>
      <c r="O79" s="139"/>
      <c r="P79" s="139"/>
      <c r="Q79" s="139"/>
    </row>
    <row r="80" spans="1:17" s="144" customFormat="1" ht="21.75" customHeight="1">
      <c r="A80" s="139"/>
      <c r="B80" s="140"/>
      <c r="C80" s="140"/>
      <c r="D80" s="141"/>
      <c r="E80" s="145"/>
      <c r="F80" s="186"/>
      <c r="G80" s="139"/>
      <c r="H80" s="139"/>
      <c r="N80" s="139"/>
      <c r="O80" s="139"/>
      <c r="P80" s="139"/>
      <c r="Q80" s="139"/>
    </row>
    <row r="81" spans="1:17" s="144" customFormat="1" ht="21.75" customHeight="1">
      <c r="A81" s="139"/>
      <c r="B81" s="147"/>
      <c r="C81" s="147"/>
      <c r="D81" s="141"/>
      <c r="E81" s="145"/>
      <c r="F81" s="186"/>
      <c r="G81" s="139"/>
      <c r="H81" s="139"/>
      <c r="N81" s="139"/>
      <c r="O81" s="139"/>
      <c r="P81" s="139"/>
      <c r="Q81" s="139"/>
    </row>
    <row r="82" spans="1:17" s="144" customFormat="1" ht="21.75" customHeight="1">
      <c r="A82" s="139"/>
      <c r="B82" s="147"/>
      <c r="C82" s="147"/>
      <c r="D82" s="141"/>
      <c r="E82" s="145"/>
      <c r="F82" s="186"/>
      <c r="G82" s="139"/>
      <c r="H82" s="139"/>
      <c r="N82" s="139"/>
      <c r="O82" s="139"/>
      <c r="P82" s="139"/>
      <c r="Q82" s="139"/>
    </row>
    <row r="83" spans="1:17" s="144" customFormat="1" ht="21.75" customHeight="1">
      <c r="A83" s="139"/>
      <c r="B83" s="147"/>
      <c r="C83" s="147"/>
      <c r="D83" s="141"/>
      <c r="E83" s="145"/>
      <c r="F83" s="186"/>
      <c r="G83" s="139"/>
      <c r="H83" s="139"/>
      <c r="N83" s="139"/>
      <c r="O83" s="139"/>
      <c r="P83" s="139"/>
      <c r="Q83" s="139"/>
    </row>
    <row r="84" spans="1:17" s="144" customFormat="1" ht="21.75" customHeight="1">
      <c r="A84" s="139"/>
      <c r="B84" s="147"/>
      <c r="C84" s="147"/>
      <c r="D84" s="141"/>
      <c r="E84" s="145"/>
      <c r="F84" s="186"/>
      <c r="G84" s="139"/>
      <c r="H84" s="139"/>
      <c r="N84" s="139"/>
      <c r="O84" s="139"/>
      <c r="P84" s="139"/>
      <c r="Q84" s="139"/>
    </row>
    <row r="85" spans="5:6" ht="24.75" customHeight="1">
      <c r="E85" s="271"/>
      <c r="F85" s="291"/>
    </row>
  </sheetData>
  <sheetProtection/>
  <mergeCells count="2">
    <mergeCell ref="N1:Q1"/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Sharon Prouse</cp:lastModifiedBy>
  <cp:lastPrinted>2013-05-17T20:38:52Z</cp:lastPrinted>
  <dcterms:created xsi:type="dcterms:W3CDTF">2006-02-26T16:54:02Z</dcterms:created>
  <dcterms:modified xsi:type="dcterms:W3CDTF">2016-04-07T14:05:40Z</dcterms:modified>
  <cp:category/>
  <cp:version/>
  <cp:contentType/>
  <cp:contentStatus/>
</cp:coreProperties>
</file>